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1925" tabRatio="948" activeTab="0"/>
  </bookViews>
  <sheets>
    <sheet name="Площади прил.1 кТС" sheetId="1" r:id="rId1"/>
  </sheets>
  <definedNames>
    <definedName name="_xlnm.Print_Area" localSheetId="0">'Площади прил.1 кТС'!$A$1:$Q$115</definedName>
  </definedNames>
  <calcPr fullCalcOnLoad="1"/>
</workbook>
</file>

<file path=xl/sharedStrings.xml><?xml version="1.0" encoding="utf-8"?>
<sst xmlns="http://schemas.openxmlformats.org/spreadsheetml/2006/main" count="561" uniqueCount="68">
  <si>
    <t>Здание дополнительных помещений КПП</t>
  </si>
  <si>
    <t>Здание мастерских и складов</t>
  </si>
  <si>
    <t>Мастерские для ремонта автотранспорта (гараж)</t>
  </si>
  <si>
    <t>Ангар для автопогрузчиков</t>
  </si>
  <si>
    <t>Операторная с насосной станцией пенотушения</t>
  </si>
  <si>
    <t>Склад ГСМ в штучной таре</t>
  </si>
  <si>
    <t>Спортивно-оздоровительный комплекс</t>
  </si>
  <si>
    <t xml:space="preserve">№ </t>
  </si>
  <si>
    <t>Помещения</t>
  </si>
  <si>
    <t>Служебные</t>
  </si>
  <si>
    <t>Конференц-залы</t>
  </si>
  <si>
    <t>Проходные, вестибюли, коридоры, холлы, курительные</t>
  </si>
  <si>
    <t>Туалет женский</t>
  </si>
  <si>
    <t>Туалет мужской</t>
  </si>
  <si>
    <t>Лестницы</t>
  </si>
  <si>
    <t>Архивы</t>
  </si>
  <si>
    <t>S,   м2</t>
  </si>
  <si>
    <t xml:space="preserve">Административный офис №1 </t>
  </si>
  <si>
    <t>Раковины</t>
  </si>
  <si>
    <t>Унитазы</t>
  </si>
  <si>
    <t>Писсуары</t>
  </si>
  <si>
    <t>Душевые кабины</t>
  </si>
  <si>
    <t>Окна</t>
  </si>
  <si>
    <t xml:space="preserve">Административный офис № 2 </t>
  </si>
  <si>
    <t>Двери</t>
  </si>
  <si>
    <t>Душевые</t>
  </si>
  <si>
    <t>Временный пункт таможенного и пограничного контрооля (морвокзал)</t>
  </si>
  <si>
    <t>Здание  КПП на въезде в порт</t>
  </si>
  <si>
    <t>Бытовые</t>
  </si>
  <si>
    <t xml:space="preserve">Здание бытовых помещений №1 </t>
  </si>
  <si>
    <t>Здание бытовых помещений № 2</t>
  </si>
  <si>
    <t>Цеха, мастерские, мех.помещения.</t>
  </si>
  <si>
    <t xml:space="preserve">Туалеты </t>
  </si>
  <si>
    <t xml:space="preserve">Здание диспетчерской порта </t>
  </si>
  <si>
    <t>Мастерская для ремонта  светящихся навигационных буев и другого навигационного оборудования.</t>
  </si>
  <si>
    <t xml:space="preserve">Офис операционных служб № 1 </t>
  </si>
  <si>
    <t xml:space="preserve">Офис операционных служб № 2 на сухогрузном причале </t>
  </si>
  <si>
    <t xml:space="preserve">Офис № 3 для размещения служб порта </t>
  </si>
  <si>
    <t>S,  м2</t>
  </si>
  <si>
    <t xml:space="preserve">Проходные, вестибюли, коридоры, холлы </t>
  </si>
  <si>
    <t>S,м2</t>
  </si>
  <si>
    <t xml:space="preserve">Здание санчасти и иммиграционной службы (СОТ иПБ)  </t>
  </si>
  <si>
    <t>Проходные, вестибюли, коридоры, холлы</t>
  </si>
  <si>
    <t>Проходные, вестибюли, коридоры, холл</t>
  </si>
  <si>
    <t>Цеха, мастерские, механические помещения.</t>
  </si>
  <si>
    <t>Всего по объектам</t>
  </si>
  <si>
    <t>санитарных узлов (помещений)</t>
  </si>
  <si>
    <t>Вагончики (операторская и природоохранное оборудование)</t>
  </si>
  <si>
    <t>Помещение для ремонта грузозахватных приспособлений</t>
  </si>
  <si>
    <t>Производственные</t>
  </si>
  <si>
    <t xml:space="preserve">Здание  пожарной инспекции </t>
  </si>
  <si>
    <t>Этажность</t>
  </si>
  <si>
    <t>количество</t>
  </si>
  <si>
    <t>Прилегающая площадь</t>
  </si>
  <si>
    <t>Фасады + козырьки</t>
  </si>
  <si>
    <t>Общая площадь</t>
  </si>
  <si>
    <t>Общая площадь санузлов и душевых</t>
  </si>
  <si>
    <t>Общая площадь окон</t>
  </si>
  <si>
    <t>Общая площадь дверей</t>
  </si>
  <si>
    <t>Общая площадь фасадов первых этажей и козырьков</t>
  </si>
  <si>
    <t>Наименование</t>
  </si>
  <si>
    <t>№ п.п.</t>
  </si>
  <si>
    <t>Общая прилегающая площадь к объектам</t>
  </si>
  <si>
    <t>Общая площадь всех  объектов</t>
  </si>
  <si>
    <t>Проведение уборки помещений в здании по пятидневному режиму с 08:30-17:30</t>
  </si>
  <si>
    <t>Проведение уборки помещений в здании по сменному режиму ( 7 рабочих дней в неделю)с 08:30-20:30</t>
  </si>
  <si>
    <t>В том числе</t>
  </si>
  <si>
    <t>Приложение №1 к технической спецификации на услуги по уборке помещений, зданий, территорий (площади)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</si>
</sst>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_р_."/>
    <numFmt numFmtId="184" formatCode="#,##0.00_р_."/>
    <numFmt numFmtId="185" formatCode="#,##0.00&quot;р.&quot;"/>
    <numFmt numFmtId="186" formatCode="#,##0.0"/>
    <numFmt numFmtId="187" formatCode="[$€-2]\ ###,000_);[Red]\([$€-2]\ ###,000\)"/>
    <numFmt numFmtId="188" formatCode="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F7A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0" fontId="4" fillId="32" borderId="0" xfId="0" applyFont="1" applyFill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Alignment="1">
      <alignment horizont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3" fillId="36" borderId="13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13" borderId="17" xfId="0" applyFont="1" applyFill="1" applyBorder="1" applyAlignment="1">
      <alignment vertical="center" wrapText="1"/>
    </xf>
    <xf numFmtId="0" fontId="12" fillId="13" borderId="18" xfId="0" applyFont="1" applyFill="1" applyBorder="1" applyAlignment="1">
      <alignment vertical="center" wrapText="1"/>
    </xf>
    <xf numFmtId="0" fontId="12" fillId="13" borderId="19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R117"/>
  <sheetViews>
    <sheetView tabSelected="1" zoomScale="80" zoomScaleNormal="80" zoomScalePageLayoutView="0" workbookViewId="0" topLeftCell="A1">
      <selection activeCell="R12" sqref="R11:R12"/>
    </sheetView>
  </sheetViews>
  <sheetFormatPr defaultColWidth="9.00390625" defaultRowHeight="12.75"/>
  <cols>
    <col min="1" max="1" width="4.25390625" style="73" customWidth="1"/>
    <col min="2" max="2" width="19.375" style="93" customWidth="1"/>
    <col min="3" max="3" width="5.375" style="14" customWidth="1"/>
    <col min="4" max="4" width="21.125" style="47" customWidth="1"/>
    <col min="5" max="5" width="13.00390625" style="11" customWidth="1"/>
    <col min="6" max="6" width="16.00390625" style="11" customWidth="1"/>
    <col min="7" max="7" width="21.625" style="12" customWidth="1"/>
    <col min="8" max="8" width="14.25390625" style="9" customWidth="1"/>
    <col min="9" max="9" width="13.25390625" style="9" customWidth="1"/>
    <col min="10" max="10" width="14.00390625" style="9" customWidth="1"/>
    <col min="11" max="11" width="15.75390625" style="9" customWidth="1"/>
    <col min="12" max="12" width="14.875" style="10" customWidth="1"/>
    <col min="13" max="13" width="14.25390625" style="40" customWidth="1"/>
    <col min="14" max="14" width="10.25390625" style="42" customWidth="1"/>
    <col min="15" max="15" width="10.625" style="9" customWidth="1"/>
    <col min="16" max="16" width="10.375" style="9" customWidth="1"/>
    <col min="17" max="17" width="11.375" style="9" customWidth="1"/>
    <col min="18" max="16384" width="9.125" style="9" customWidth="1"/>
  </cols>
  <sheetData>
    <row r="1" spans="7:11" ht="77.25" customHeight="1">
      <c r="G1" s="121" t="s">
        <v>67</v>
      </c>
      <c r="H1" s="121"/>
      <c r="I1" s="121"/>
      <c r="J1" s="121"/>
      <c r="K1" s="121"/>
    </row>
    <row r="2" spans="3:4" ht="18.75" customHeight="1">
      <c r="C2" s="120"/>
      <c r="D2" s="120"/>
    </row>
    <row r="3" spans="2:17" ht="39.75" customHeight="1">
      <c r="B3" s="126" t="s">
        <v>64</v>
      </c>
      <c r="C3" s="62" t="s">
        <v>7</v>
      </c>
      <c r="D3" s="62" t="s">
        <v>8</v>
      </c>
      <c r="E3" s="60" t="s">
        <v>9</v>
      </c>
      <c r="F3" s="60" t="s">
        <v>10</v>
      </c>
      <c r="G3" s="60" t="s">
        <v>39</v>
      </c>
      <c r="H3" s="60" t="s">
        <v>12</v>
      </c>
      <c r="I3" s="60" t="s">
        <v>13</v>
      </c>
      <c r="J3" s="60" t="s">
        <v>14</v>
      </c>
      <c r="K3" s="60" t="s">
        <v>15</v>
      </c>
      <c r="L3" s="60" t="s">
        <v>51</v>
      </c>
      <c r="M3" s="60" t="s">
        <v>53</v>
      </c>
      <c r="N3" s="60" t="s">
        <v>24</v>
      </c>
      <c r="O3" s="60" t="s">
        <v>22</v>
      </c>
      <c r="P3" s="60" t="s">
        <v>54</v>
      </c>
      <c r="Q3" s="60" t="s">
        <v>55</v>
      </c>
    </row>
    <row r="4" spans="2:17" ht="21" customHeight="1">
      <c r="B4" s="127"/>
      <c r="C4" s="85"/>
      <c r="D4" s="85"/>
      <c r="E4" s="61" t="s">
        <v>38</v>
      </c>
      <c r="F4" s="61" t="s">
        <v>16</v>
      </c>
      <c r="G4" s="61" t="s">
        <v>16</v>
      </c>
      <c r="H4" s="61" t="s">
        <v>16</v>
      </c>
      <c r="I4" s="61" t="s">
        <v>16</v>
      </c>
      <c r="J4" s="61" t="s">
        <v>16</v>
      </c>
      <c r="K4" s="61" t="s">
        <v>40</v>
      </c>
      <c r="L4" s="61" t="s">
        <v>52</v>
      </c>
      <c r="M4" s="61" t="s">
        <v>16</v>
      </c>
      <c r="N4" s="61" t="s">
        <v>16</v>
      </c>
      <c r="O4" s="61" t="s">
        <v>16</v>
      </c>
      <c r="P4" s="61" t="s">
        <v>40</v>
      </c>
      <c r="Q4" s="61" t="s">
        <v>40</v>
      </c>
    </row>
    <row r="5" spans="1:18" ht="34.5" customHeight="1">
      <c r="A5" s="74">
        <v>1</v>
      </c>
      <c r="B5" s="128"/>
      <c r="C5" s="16">
        <v>1</v>
      </c>
      <c r="D5" s="84" t="s">
        <v>17</v>
      </c>
      <c r="E5" s="2">
        <v>645.4</v>
      </c>
      <c r="F5" s="2">
        <v>48.6</v>
      </c>
      <c r="G5" s="2">
        <v>184.1</v>
      </c>
      <c r="H5" s="50">
        <v>15</v>
      </c>
      <c r="I5" s="50">
        <v>33.3</v>
      </c>
      <c r="J5" s="2">
        <v>15.6</v>
      </c>
      <c r="K5" s="2">
        <v>7.8</v>
      </c>
      <c r="L5" s="2">
        <v>2</v>
      </c>
      <c r="M5" s="59">
        <f>R5/2</f>
        <v>474.9</v>
      </c>
      <c r="N5" s="15">
        <v>130.4</v>
      </c>
      <c r="O5" s="2">
        <v>183.75</v>
      </c>
      <c r="P5" s="2">
        <v>291.2</v>
      </c>
      <c r="Q5" s="82">
        <f>E5+F5+G5+H5+I5+J5+K5+M5+N5+O5+P5</f>
        <v>2030.05</v>
      </c>
      <c r="R5" s="78">
        <f>E5+F5+G5+H5+I5+J5+K5</f>
        <v>949.8</v>
      </c>
    </row>
    <row r="6" spans="1:12" ht="14.25" customHeight="1">
      <c r="A6" s="74"/>
      <c r="B6" s="94"/>
      <c r="C6" s="8"/>
      <c r="D6" s="48"/>
      <c r="E6" s="8"/>
      <c r="F6" s="8"/>
      <c r="G6" s="8"/>
      <c r="H6" s="8"/>
      <c r="I6" s="8"/>
      <c r="J6" s="8"/>
      <c r="K6" s="18"/>
      <c r="L6" s="18"/>
    </row>
    <row r="7" spans="1:16" ht="45" customHeight="1">
      <c r="A7" s="74"/>
      <c r="B7" s="126" t="s">
        <v>64</v>
      </c>
      <c r="C7" s="63" t="s">
        <v>7</v>
      </c>
      <c r="D7" s="64" t="s">
        <v>8</v>
      </c>
      <c r="E7" s="63" t="s">
        <v>9</v>
      </c>
      <c r="F7" s="63" t="s">
        <v>10</v>
      </c>
      <c r="G7" s="63" t="s">
        <v>42</v>
      </c>
      <c r="H7" s="63" t="s">
        <v>12</v>
      </c>
      <c r="I7" s="63" t="s">
        <v>13</v>
      </c>
      <c r="J7" s="63" t="s">
        <v>14</v>
      </c>
      <c r="K7" s="63" t="s">
        <v>51</v>
      </c>
      <c r="L7" s="60" t="s">
        <v>53</v>
      </c>
      <c r="M7" s="60" t="s">
        <v>24</v>
      </c>
      <c r="N7" s="60" t="s">
        <v>22</v>
      </c>
      <c r="O7" s="60" t="s">
        <v>54</v>
      </c>
      <c r="P7" s="60" t="s">
        <v>55</v>
      </c>
    </row>
    <row r="8" spans="1:16" ht="17.25" customHeight="1">
      <c r="A8" s="74"/>
      <c r="B8" s="127"/>
      <c r="C8" s="61"/>
      <c r="D8" s="85"/>
      <c r="E8" s="61" t="s">
        <v>38</v>
      </c>
      <c r="F8" s="61" t="s">
        <v>16</v>
      </c>
      <c r="G8" s="61" t="s">
        <v>16</v>
      </c>
      <c r="H8" s="61" t="s">
        <v>16</v>
      </c>
      <c r="I8" s="61" t="s">
        <v>16</v>
      </c>
      <c r="J8" s="61" t="s">
        <v>16</v>
      </c>
      <c r="K8" s="61" t="s">
        <v>52</v>
      </c>
      <c r="L8" s="61" t="s">
        <v>16</v>
      </c>
      <c r="M8" s="61" t="s">
        <v>16</v>
      </c>
      <c r="N8" s="61" t="s">
        <v>16</v>
      </c>
      <c r="O8" s="61" t="s">
        <v>40</v>
      </c>
      <c r="P8" s="61" t="s">
        <v>40</v>
      </c>
    </row>
    <row r="9" spans="1:17" ht="30.75" customHeight="1">
      <c r="A9" s="74">
        <v>2</v>
      </c>
      <c r="B9" s="128"/>
      <c r="C9" s="5">
        <v>1</v>
      </c>
      <c r="D9" s="84" t="s">
        <v>23</v>
      </c>
      <c r="E9" s="2">
        <v>621</v>
      </c>
      <c r="F9" s="2">
        <v>71</v>
      </c>
      <c r="G9" s="2">
        <v>194</v>
      </c>
      <c r="H9" s="50">
        <v>18</v>
      </c>
      <c r="I9" s="50">
        <v>42</v>
      </c>
      <c r="J9" s="2">
        <v>22</v>
      </c>
      <c r="K9" s="2">
        <v>2</v>
      </c>
      <c r="L9" s="59">
        <f>Q9/2</f>
        <v>484</v>
      </c>
      <c r="M9" s="15">
        <v>124.7</v>
      </c>
      <c r="N9" s="2">
        <v>183.75</v>
      </c>
      <c r="O9" s="2">
        <v>300.2</v>
      </c>
      <c r="P9" s="82">
        <f>E9+F9+G9+H9+I9+J9+L9+M9+N9+O9</f>
        <v>2060.65</v>
      </c>
      <c r="Q9" s="78">
        <f>E9+F9+G9+H9+I9+J9</f>
        <v>968</v>
      </c>
    </row>
    <row r="10" spans="1:17" ht="21" customHeight="1">
      <c r="A10" s="74"/>
      <c r="B10" s="94"/>
      <c r="C10" s="8"/>
      <c r="D10" s="49"/>
      <c r="E10" s="19"/>
      <c r="F10" s="19"/>
      <c r="G10" s="19"/>
      <c r="H10" s="18"/>
      <c r="I10" s="18"/>
      <c r="J10" s="18"/>
      <c r="K10" s="18"/>
      <c r="L10" s="18"/>
      <c r="Q10" s="78"/>
    </row>
    <row r="11" spans="1:17" ht="66.75" customHeight="1">
      <c r="A11" s="74"/>
      <c r="B11" s="126" t="s">
        <v>64</v>
      </c>
      <c r="C11" s="63" t="s">
        <v>7</v>
      </c>
      <c r="D11" s="63" t="s">
        <v>8</v>
      </c>
      <c r="E11" s="60" t="s">
        <v>9</v>
      </c>
      <c r="F11" s="60" t="s">
        <v>11</v>
      </c>
      <c r="G11" s="60" t="s">
        <v>12</v>
      </c>
      <c r="H11" s="60" t="s">
        <v>13</v>
      </c>
      <c r="I11" s="60" t="s">
        <v>14</v>
      </c>
      <c r="J11" s="60" t="s">
        <v>15</v>
      </c>
      <c r="K11" s="60" t="s">
        <v>51</v>
      </c>
      <c r="L11" s="60" t="s">
        <v>53</v>
      </c>
      <c r="M11" s="60" t="s">
        <v>24</v>
      </c>
      <c r="N11" s="60" t="s">
        <v>22</v>
      </c>
      <c r="O11" s="60" t="s">
        <v>54</v>
      </c>
      <c r="P11" s="60" t="s">
        <v>55</v>
      </c>
      <c r="Q11" s="78"/>
    </row>
    <row r="12" spans="1:17" ht="15.75" customHeight="1">
      <c r="A12" s="74"/>
      <c r="B12" s="127"/>
      <c r="C12" s="61"/>
      <c r="D12" s="61"/>
      <c r="E12" s="61" t="s">
        <v>38</v>
      </c>
      <c r="F12" s="61" t="s">
        <v>16</v>
      </c>
      <c r="G12" s="61" t="s">
        <v>16</v>
      </c>
      <c r="H12" s="61" t="s">
        <v>16</v>
      </c>
      <c r="I12" s="61" t="s">
        <v>16</v>
      </c>
      <c r="J12" s="61" t="s">
        <v>16</v>
      </c>
      <c r="K12" s="61" t="s">
        <v>52</v>
      </c>
      <c r="L12" s="61" t="s">
        <v>16</v>
      </c>
      <c r="M12" s="61" t="s">
        <v>16</v>
      </c>
      <c r="N12" s="61" t="s">
        <v>16</v>
      </c>
      <c r="O12" s="61" t="s">
        <v>40</v>
      </c>
      <c r="P12" s="61" t="s">
        <v>40</v>
      </c>
      <c r="Q12" s="78"/>
    </row>
    <row r="13" spans="1:17" ht="37.5" customHeight="1">
      <c r="A13" s="74">
        <v>3</v>
      </c>
      <c r="B13" s="128"/>
      <c r="C13" s="5">
        <v>1</v>
      </c>
      <c r="D13" s="81" t="s">
        <v>35</v>
      </c>
      <c r="E13" s="2">
        <v>257.9</v>
      </c>
      <c r="F13" s="2">
        <v>63</v>
      </c>
      <c r="G13" s="50">
        <v>16</v>
      </c>
      <c r="H13" s="50">
        <v>9.8</v>
      </c>
      <c r="I13" s="2">
        <v>23.4</v>
      </c>
      <c r="J13" s="2">
        <v>21</v>
      </c>
      <c r="K13" s="2">
        <v>2</v>
      </c>
      <c r="L13" s="59">
        <v>97.8</v>
      </c>
      <c r="M13" s="15">
        <v>49.2</v>
      </c>
      <c r="N13" s="2">
        <v>56.35</v>
      </c>
      <c r="O13" s="2">
        <v>41.45</v>
      </c>
      <c r="P13" s="82">
        <f>E13+F13+G13+H13+I13+J13+L13+M13+N13+O13</f>
        <v>635.9000000000001</v>
      </c>
      <c r="Q13" s="78">
        <f>E13+F13+G13+H13+I13+J13</f>
        <v>391.09999999999997</v>
      </c>
    </row>
    <row r="14" spans="1:12" ht="15.75" customHeight="1">
      <c r="A14" s="74"/>
      <c r="B14" s="94"/>
      <c r="C14" s="8"/>
      <c r="D14" s="49"/>
      <c r="E14" s="19"/>
      <c r="F14" s="19"/>
      <c r="G14" s="19"/>
      <c r="H14" s="18"/>
      <c r="I14" s="18"/>
      <c r="J14" s="18"/>
      <c r="K14" s="18"/>
      <c r="L14" s="18"/>
    </row>
    <row r="15" spans="1:15" ht="53.25" customHeight="1">
      <c r="A15" s="74"/>
      <c r="B15" s="126" t="s">
        <v>64</v>
      </c>
      <c r="C15" s="61" t="s">
        <v>7</v>
      </c>
      <c r="D15" s="63" t="s">
        <v>8</v>
      </c>
      <c r="E15" s="60" t="s">
        <v>9</v>
      </c>
      <c r="F15" s="60" t="s">
        <v>42</v>
      </c>
      <c r="G15" s="60" t="s">
        <v>12</v>
      </c>
      <c r="H15" s="60" t="s">
        <v>13</v>
      </c>
      <c r="I15" s="60" t="s">
        <v>25</v>
      </c>
      <c r="J15" s="60" t="s">
        <v>51</v>
      </c>
      <c r="K15" s="60" t="s">
        <v>53</v>
      </c>
      <c r="L15" s="60" t="s">
        <v>24</v>
      </c>
      <c r="M15" s="60" t="s">
        <v>22</v>
      </c>
      <c r="N15" s="60" t="s">
        <v>54</v>
      </c>
      <c r="O15" s="60" t="s">
        <v>55</v>
      </c>
    </row>
    <row r="16" spans="1:15" ht="24" customHeight="1">
      <c r="A16" s="74"/>
      <c r="B16" s="127"/>
      <c r="C16" s="86"/>
      <c r="D16" s="86"/>
      <c r="E16" s="86" t="s">
        <v>38</v>
      </c>
      <c r="F16" s="86" t="s">
        <v>16</v>
      </c>
      <c r="G16" s="86" t="s">
        <v>16</v>
      </c>
      <c r="H16" s="86" t="s">
        <v>16</v>
      </c>
      <c r="I16" s="86" t="s">
        <v>16</v>
      </c>
      <c r="J16" s="61" t="s">
        <v>52</v>
      </c>
      <c r="K16" s="61" t="s">
        <v>16</v>
      </c>
      <c r="L16" s="61" t="s">
        <v>16</v>
      </c>
      <c r="M16" s="61" t="s">
        <v>16</v>
      </c>
      <c r="N16" s="61" t="s">
        <v>40</v>
      </c>
      <c r="O16" s="61" t="s">
        <v>40</v>
      </c>
    </row>
    <row r="17" spans="1:16" ht="42" customHeight="1">
      <c r="A17" s="73">
        <v>4</v>
      </c>
      <c r="B17" s="128"/>
      <c r="C17" s="4">
        <v>1</v>
      </c>
      <c r="D17" s="81" t="s">
        <v>41</v>
      </c>
      <c r="E17" s="3">
        <v>145.5</v>
      </c>
      <c r="F17" s="3">
        <v>52.9</v>
      </c>
      <c r="G17" s="65">
        <v>2.4</v>
      </c>
      <c r="H17" s="65">
        <v>8.9</v>
      </c>
      <c r="I17" s="65">
        <v>2.5</v>
      </c>
      <c r="J17" s="2">
        <v>1</v>
      </c>
      <c r="K17" s="59">
        <f>P17/2</f>
        <v>106.10000000000001</v>
      </c>
      <c r="L17" s="15">
        <v>37.8</v>
      </c>
      <c r="M17" s="2">
        <v>22.05</v>
      </c>
      <c r="N17" s="2">
        <v>0</v>
      </c>
      <c r="O17" s="82">
        <f>E17+F17+G17+H17+I17+K17+L17+M17</f>
        <v>378.15000000000003</v>
      </c>
      <c r="P17" s="78">
        <f>E17+F17+G17+H17+I17</f>
        <v>212.20000000000002</v>
      </c>
    </row>
    <row r="18" spans="3:12" ht="17.25" customHeight="1">
      <c r="C18" s="8"/>
      <c r="D18" s="49"/>
      <c r="E18" s="19"/>
      <c r="F18" s="19"/>
      <c r="G18" s="19"/>
      <c r="H18" s="18"/>
      <c r="I18" s="18"/>
      <c r="J18" s="18"/>
      <c r="K18" s="21"/>
      <c r="L18" s="18"/>
    </row>
    <row r="19" spans="2:14" ht="57.75" customHeight="1">
      <c r="B19" s="126" t="s">
        <v>64</v>
      </c>
      <c r="C19" s="60" t="s">
        <v>7</v>
      </c>
      <c r="D19" s="60" t="s">
        <v>8</v>
      </c>
      <c r="E19" s="60" t="s">
        <v>9</v>
      </c>
      <c r="F19" s="60" t="s">
        <v>39</v>
      </c>
      <c r="G19" s="60" t="s">
        <v>12</v>
      </c>
      <c r="H19" s="60" t="s">
        <v>13</v>
      </c>
      <c r="I19" s="60" t="s">
        <v>51</v>
      </c>
      <c r="J19" s="60" t="s">
        <v>53</v>
      </c>
      <c r="K19" s="60" t="s">
        <v>24</v>
      </c>
      <c r="L19" s="60" t="s">
        <v>22</v>
      </c>
      <c r="M19" s="60" t="s">
        <v>54</v>
      </c>
      <c r="N19" s="60" t="s">
        <v>55</v>
      </c>
    </row>
    <row r="20" spans="2:14" ht="19.5" customHeight="1">
      <c r="B20" s="127"/>
      <c r="C20" s="61"/>
      <c r="D20" s="61"/>
      <c r="E20" s="61" t="s">
        <v>38</v>
      </c>
      <c r="F20" s="61" t="s">
        <v>16</v>
      </c>
      <c r="G20" s="61" t="s">
        <v>16</v>
      </c>
      <c r="H20" s="61" t="s">
        <v>16</v>
      </c>
      <c r="I20" s="61" t="s">
        <v>52</v>
      </c>
      <c r="J20" s="61" t="s">
        <v>16</v>
      </c>
      <c r="K20" s="61" t="s">
        <v>16</v>
      </c>
      <c r="L20" s="61" t="s">
        <v>16</v>
      </c>
      <c r="M20" s="61" t="s">
        <v>40</v>
      </c>
      <c r="N20" s="61" t="s">
        <v>40</v>
      </c>
    </row>
    <row r="21" spans="1:15" ht="37.5" customHeight="1">
      <c r="A21" s="73">
        <v>5</v>
      </c>
      <c r="B21" s="128"/>
      <c r="C21" s="5">
        <v>1</v>
      </c>
      <c r="D21" s="81" t="s">
        <v>37</v>
      </c>
      <c r="E21" s="2">
        <v>166</v>
      </c>
      <c r="F21" s="1">
        <v>35.6</v>
      </c>
      <c r="G21" s="50">
        <v>3.62</v>
      </c>
      <c r="H21" s="50">
        <v>1.91</v>
      </c>
      <c r="I21" s="2">
        <v>1</v>
      </c>
      <c r="J21" s="59">
        <f>O21/2</f>
        <v>103.565</v>
      </c>
      <c r="K21" s="15">
        <v>30.2</v>
      </c>
      <c r="L21" s="2">
        <v>24.5</v>
      </c>
      <c r="M21" s="2">
        <v>207.13</v>
      </c>
      <c r="N21" s="82">
        <f>E21+F21+G21+H21+J21+K21+L21+M21</f>
        <v>572.525</v>
      </c>
      <c r="O21" s="78">
        <f>E21+F21+G21+H21</f>
        <v>207.13</v>
      </c>
    </row>
    <row r="22" spans="3:12" ht="18" customHeight="1">
      <c r="C22" s="8"/>
      <c r="D22" s="49"/>
      <c r="E22" s="19"/>
      <c r="F22" s="19"/>
      <c r="G22" s="19"/>
      <c r="H22" s="18"/>
      <c r="I22" s="18"/>
      <c r="J22" s="18"/>
      <c r="K22" s="21"/>
      <c r="L22" s="18"/>
    </row>
    <row r="23" spans="2:14" ht="66" customHeight="1">
      <c r="B23" s="126" t="s">
        <v>64</v>
      </c>
      <c r="C23" s="72" t="s">
        <v>7</v>
      </c>
      <c r="D23" s="60" t="s">
        <v>8</v>
      </c>
      <c r="E23" s="72" t="s">
        <v>9</v>
      </c>
      <c r="F23" s="60" t="s">
        <v>11</v>
      </c>
      <c r="G23" s="72" t="s">
        <v>32</v>
      </c>
      <c r="H23" s="72" t="s">
        <v>14</v>
      </c>
      <c r="I23" s="60" t="s">
        <v>51</v>
      </c>
      <c r="J23" s="60" t="s">
        <v>53</v>
      </c>
      <c r="K23" s="60" t="s">
        <v>24</v>
      </c>
      <c r="L23" s="60" t="s">
        <v>22</v>
      </c>
      <c r="M23" s="60" t="s">
        <v>54</v>
      </c>
      <c r="N23" s="60" t="s">
        <v>55</v>
      </c>
    </row>
    <row r="24" spans="2:14" ht="18" customHeight="1">
      <c r="B24" s="127"/>
      <c r="C24" s="72"/>
      <c r="D24" s="72"/>
      <c r="E24" s="72" t="s">
        <v>40</v>
      </c>
      <c r="F24" s="72" t="s">
        <v>16</v>
      </c>
      <c r="G24" s="72" t="s">
        <v>16</v>
      </c>
      <c r="H24" s="72" t="s">
        <v>16</v>
      </c>
      <c r="I24" s="61" t="s">
        <v>52</v>
      </c>
      <c r="J24" s="61" t="s">
        <v>16</v>
      </c>
      <c r="K24" s="61" t="s">
        <v>16</v>
      </c>
      <c r="L24" s="61" t="s">
        <v>16</v>
      </c>
      <c r="M24" s="61" t="s">
        <v>40</v>
      </c>
      <c r="N24" s="61" t="s">
        <v>40</v>
      </c>
    </row>
    <row r="25" spans="1:15" ht="47.25" customHeight="1">
      <c r="A25" s="73">
        <v>6</v>
      </c>
      <c r="B25" s="128"/>
      <c r="C25" s="22">
        <v>1</v>
      </c>
      <c r="D25" s="81" t="s">
        <v>33</v>
      </c>
      <c r="E25" s="3">
        <v>370.8</v>
      </c>
      <c r="F25" s="3">
        <v>25.5</v>
      </c>
      <c r="G25" s="65">
        <v>13.5</v>
      </c>
      <c r="H25" s="3">
        <v>14.1</v>
      </c>
      <c r="I25" s="1">
        <v>3</v>
      </c>
      <c r="J25" s="59">
        <f>O25/3</f>
        <v>141.3</v>
      </c>
      <c r="K25" s="15">
        <v>39.6</v>
      </c>
      <c r="L25" s="2">
        <v>93.1</v>
      </c>
      <c r="M25" s="2">
        <v>0</v>
      </c>
      <c r="N25" s="82">
        <f>E25+F25+G25+H25+J25+K25+L25</f>
        <v>697.9000000000001</v>
      </c>
      <c r="O25" s="78">
        <f>E25+F25+G25+H25</f>
        <v>423.90000000000003</v>
      </c>
    </row>
    <row r="26" spans="3:14" ht="18" customHeight="1">
      <c r="C26" s="7"/>
      <c r="D26" s="51"/>
      <c r="E26" s="7"/>
      <c r="F26" s="7"/>
      <c r="G26" s="7"/>
      <c r="H26" s="7"/>
      <c r="I26" s="18"/>
      <c r="J26" s="18"/>
      <c r="K26" s="21"/>
      <c r="L26" s="18"/>
      <c r="N26" s="46"/>
    </row>
    <row r="27" spans="2:16" ht="50.25" customHeight="1">
      <c r="B27" s="129" t="s">
        <v>65</v>
      </c>
      <c r="C27" s="60" t="s">
        <v>7</v>
      </c>
      <c r="D27" s="60" t="s">
        <v>8</v>
      </c>
      <c r="E27" s="60" t="s">
        <v>9</v>
      </c>
      <c r="F27" s="60" t="s">
        <v>39</v>
      </c>
      <c r="G27" s="60" t="s">
        <v>12</v>
      </c>
      <c r="H27" s="60" t="s">
        <v>13</v>
      </c>
      <c r="I27" s="60" t="s">
        <v>25</v>
      </c>
      <c r="J27" s="60" t="s">
        <v>14</v>
      </c>
      <c r="K27" s="60" t="s">
        <v>51</v>
      </c>
      <c r="L27" s="60" t="s">
        <v>53</v>
      </c>
      <c r="M27" s="60" t="s">
        <v>24</v>
      </c>
      <c r="N27" s="60" t="s">
        <v>22</v>
      </c>
      <c r="O27" s="60" t="s">
        <v>54</v>
      </c>
      <c r="P27" s="60" t="s">
        <v>55</v>
      </c>
    </row>
    <row r="28" spans="2:16" ht="21.75" customHeight="1">
      <c r="B28" s="130"/>
      <c r="C28" s="86"/>
      <c r="D28" s="86"/>
      <c r="E28" s="86" t="s">
        <v>38</v>
      </c>
      <c r="F28" s="86" t="s">
        <v>16</v>
      </c>
      <c r="G28" s="86" t="s">
        <v>16</v>
      </c>
      <c r="H28" s="86" t="s">
        <v>16</v>
      </c>
      <c r="I28" s="86" t="s">
        <v>16</v>
      </c>
      <c r="J28" s="61" t="s">
        <v>16</v>
      </c>
      <c r="K28" s="61" t="s">
        <v>52</v>
      </c>
      <c r="L28" s="61" t="s">
        <v>16</v>
      </c>
      <c r="M28" s="61" t="s">
        <v>16</v>
      </c>
      <c r="N28" s="61" t="s">
        <v>16</v>
      </c>
      <c r="O28" s="61" t="s">
        <v>40</v>
      </c>
      <c r="P28" s="61" t="s">
        <v>40</v>
      </c>
    </row>
    <row r="29" spans="1:17" ht="27.75" customHeight="1">
      <c r="A29" s="73">
        <v>7</v>
      </c>
      <c r="B29" s="131"/>
      <c r="C29" s="96">
        <v>1</v>
      </c>
      <c r="D29" s="81" t="s">
        <v>29</v>
      </c>
      <c r="E29" s="3">
        <v>254.8</v>
      </c>
      <c r="F29" s="65">
        <v>166.1</v>
      </c>
      <c r="G29" s="65">
        <v>9.7</v>
      </c>
      <c r="H29" s="65">
        <v>24.3</v>
      </c>
      <c r="I29" s="65">
        <v>259</v>
      </c>
      <c r="J29" s="50">
        <v>14.9</v>
      </c>
      <c r="K29" s="2">
        <v>2</v>
      </c>
      <c r="L29" s="59">
        <f>Q29/2</f>
        <v>364.4</v>
      </c>
      <c r="M29" s="15">
        <v>105.84</v>
      </c>
      <c r="N29" s="2">
        <v>63.7</v>
      </c>
      <c r="O29" s="2">
        <v>0</v>
      </c>
      <c r="P29" s="82">
        <f>E29+F29+G29+H29+I29+J29+L29+M29+N29</f>
        <v>1262.7399999999998</v>
      </c>
      <c r="Q29" s="78">
        <f>E29+F29+G29+H29+I29+J29</f>
        <v>728.8</v>
      </c>
    </row>
    <row r="30" spans="3:14" ht="15.75" customHeight="1">
      <c r="C30" s="7"/>
      <c r="D30" s="51"/>
      <c r="E30" s="7"/>
      <c r="F30" s="69"/>
      <c r="G30" s="69"/>
      <c r="H30" s="69"/>
      <c r="I30" s="49"/>
      <c r="J30" s="49"/>
      <c r="K30" s="21"/>
      <c r="L30" s="18"/>
      <c r="N30" s="46"/>
    </row>
    <row r="31" spans="2:17" ht="54" customHeight="1">
      <c r="B31" s="129" t="s">
        <v>65</v>
      </c>
      <c r="C31" s="60" t="s">
        <v>7</v>
      </c>
      <c r="D31" s="60" t="s">
        <v>8</v>
      </c>
      <c r="E31" s="60" t="s">
        <v>9</v>
      </c>
      <c r="F31" s="60" t="s">
        <v>39</v>
      </c>
      <c r="G31" s="60" t="s">
        <v>12</v>
      </c>
      <c r="H31" s="60" t="s">
        <v>13</v>
      </c>
      <c r="I31" s="60" t="s">
        <v>25</v>
      </c>
      <c r="J31" s="60" t="s">
        <v>14</v>
      </c>
      <c r="K31" s="60" t="s">
        <v>28</v>
      </c>
      <c r="L31" s="60" t="s">
        <v>51</v>
      </c>
      <c r="M31" s="60" t="s">
        <v>53</v>
      </c>
      <c r="N31" s="60" t="s">
        <v>24</v>
      </c>
      <c r="O31" s="60" t="s">
        <v>22</v>
      </c>
      <c r="P31" s="60" t="s">
        <v>54</v>
      </c>
      <c r="Q31" s="60" t="s">
        <v>55</v>
      </c>
    </row>
    <row r="32" spans="2:17" ht="21.75" customHeight="1">
      <c r="B32" s="130"/>
      <c r="C32" s="60"/>
      <c r="D32" s="60"/>
      <c r="E32" s="60" t="s">
        <v>38</v>
      </c>
      <c r="F32" s="60" t="s">
        <v>16</v>
      </c>
      <c r="G32" s="60" t="s">
        <v>16</v>
      </c>
      <c r="H32" s="60" t="s">
        <v>16</v>
      </c>
      <c r="I32" s="60" t="s">
        <v>16</v>
      </c>
      <c r="J32" s="60" t="s">
        <v>16</v>
      </c>
      <c r="K32" s="60" t="s">
        <v>16</v>
      </c>
      <c r="L32" s="61" t="s">
        <v>52</v>
      </c>
      <c r="M32" s="61" t="s">
        <v>16</v>
      </c>
      <c r="N32" s="61" t="s">
        <v>16</v>
      </c>
      <c r="O32" s="61" t="s">
        <v>16</v>
      </c>
      <c r="P32" s="61" t="s">
        <v>40</v>
      </c>
      <c r="Q32" s="61" t="s">
        <v>40</v>
      </c>
    </row>
    <row r="33" spans="1:18" ht="26.25" customHeight="1">
      <c r="A33" s="73">
        <v>8</v>
      </c>
      <c r="B33" s="131"/>
      <c r="C33" s="95">
        <v>1</v>
      </c>
      <c r="D33" s="81" t="s">
        <v>30</v>
      </c>
      <c r="E33" s="2">
        <v>82.7</v>
      </c>
      <c r="F33" s="50">
        <v>100.2</v>
      </c>
      <c r="G33" s="50">
        <v>21.38</v>
      </c>
      <c r="H33" s="50">
        <v>18.8</v>
      </c>
      <c r="I33" s="50">
        <v>54</v>
      </c>
      <c r="J33" s="50">
        <v>14.6</v>
      </c>
      <c r="K33" s="2">
        <v>242</v>
      </c>
      <c r="L33" s="2">
        <v>2</v>
      </c>
      <c r="M33" s="59">
        <f>R33/2</f>
        <v>266.84000000000003</v>
      </c>
      <c r="N33" s="15">
        <v>113.4</v>
      </c>
      <c r="O33" s="2">
        <v>88.2</v>
      </c>
      <c r="P33" s="2">
        <v>133.4</v>
      </c>
      <c r="Q33" s="82">
        <f>E33+F33+G33+H33+I33+J33+K33+M33+N33+O33+P33</f>
        <v>1135.5200000000002</v>
      </c>
      <c r="R33" s="78">
        <f>E33+F33+G33+H33+I33+J33+K33</f>
        <v>533.6800000000001</v>
      </c>
    </row>
    <row r="34" spans="3:14" ht="12.75" customHeight="1">
      <c r="C34" s="7"/>
      <c r="D34" s="51"/>
      <c r="E34" s="7"/>
      <c r="F34" s="69"/>
      <c r="G34" s="69"/>
      <c r="H34" s="69"/>
      <c r="I34" s="49"/>
      <c r="J34" s="49"/>
      <c r="K34" s="21"/>
      <c r="L34" s="18"/>
      <c r="N34" s="46"/>
    </row>
    <row r="35" spans="2:16" ht="56.25" customHeight="1">
      <c r="B35" s="129" t="s">
        <v>65</v>
      </c>
      <c r="C35" s="60" t="s">
        <v>7</v>
      </c>
      <c r="D35" s="60" t="s">
        <v>8</v>
      </c>
      <c r="E35" s="60" t="s">
        <v>9</v>
      </c>
      <c r="F35" s="60" t="s">
        <v>39</v>
      </c>
      <c r="G35" s="60" t="s">
        <v>12</v>
      </c>
      <c r="H35" s="60" t="s">
        <v>13</v>
      </c>
      <c r="I35" s="60" t="s">
        <v>14</v>
      </c>
      <c r="J35" s="60" t="s">
        <v>15</v>
      </c>
      <c r="K35" s="60" t="s">
        <v>51</v>
      </c>
      <c r="L35" s="60" t="s">
        <v>53</v>
      </c>
      <c r="M35" s="60" t="s">
        <v>24</v>
      </c>
      <c r="N35" s="60" t="s">
        <v>22</v>
      </c>
      <c r="O35" s="60" t="s">
        <v>54</v>
      </c>
      <c r="P35" s="60" t="s">
        <v>55</v>
      </c>
    </row>
    <row r="36" spans="2:16" ht="18" customHeight="1">
      <c r="B36" s="130"/>
      <c r="C36" s="60"/>
      <c r="D36" s="60"/>
      <c r="E36" s="60" t="s">
        <v>38</v>
      </c>
      <c r="F36" s="60" t="s">
        <v>16</v>
      </c>
      <c r="G36" s="60" t="s">
        <v>16</v>
      </c>
      <c r="H36" s="60" t="s">
        <v>16</v>
      </c>
      <c r="I36" s="60" t="s">
        <v>16</v>
      </c>
      <c r="J36" s="60" t="s">
        <v>16</v>
      </c>
      <c r="K36" s="61" t="s">
        <v>52</v>
      </c>
      <c r="L36" s="61" t="s">
        <v>16</v>
      </c>
      <c r="M36" s="61" t="s">
        <v>16</v>
      </c>
      <c r="N36" s="61" t="s">
        <v>16</v>
      </c>
      <c r="O36" s="61" t="s">
        <v>40</v>
      </c>
      <c r="P36" s="61" t="s">
        <v>40</v>
      </c>
    </row>
    <row r="37" spans="1:17" ht="45.75" customHeight="1">
      <c r="A37" s="73">
        <v>9</v>
      </c>
      <c r="B37" s="131"/>
      <c r="C37" s="95">
        <v>1</v>
      </c>
      <c r="D37" s="81" t="s">
        <v>36</v>
      </c>
      <c r="E37" s="2">
        <v>367.7</v>
      </c>
      <c r="F37" s="50">
        <v>77.8</v>
      </c>
      <c r="G37" s="50">
        <v>10.5</v>
      </c>
      <c r="H37" s="50">
        <v>11</v>
      </c>
      <c r="I37" s="50">
        <v>10.5</v>
      </c>
      <c r="J37" s="50">
        <v>22.5</v>
      </c>
      <c r="K37" s="2">
        <v>2</v>
      </c>
      <c r="L37" s="59">
        <f>Q37/2</f>
        <v>250</v>
      </c>
      <c r="M37" s="15">
        <v>60.4</v>
      </c>
      <c r="N37" s="2">
        <v>95.5</v>
      </c>
      <c r="O37" s="2">
        <v>154.5</v>
      </c>
      <c r="P37" s="82">
        <f>E37+F37+G37+H37+I37+J37+L37+M37+N37+O37</f>
        <v>1060.4</v>
      </c>
      <c r="Q37" s="78">
        <f>E37+F37+G37+H37+I37+J37</f>
        <v>500</v>
      </c>
    </row>
    <row r="38" spans="3:14" ht="25.5" customHeight="1">
      <c r="C38" s="7"/>
      <c r="D38" s="51"/>
      <c r="E38" s="7"/>
      <c r="F38" s="69"/>
      <c r="G38" s="69"/>
      <c r="H38" s="69"/>
      <c r="I38" s="49"/>
      <c r="J38" s="49"/>
      <c r="K38" s="21"/>
      <c r="L38" s="18"/>
      <c r="N38" s="46"/>
    </row>
    <row r="39" spans="3:14" ht="1.5" customHeight="1">
      <c r="C39" s="8"/>
      <c r="D39" s="49"/>
      <c r="E39" s="19"/>
      <c r="F39" s="70"/>
      <c r="G39" s="70"/>
      <c r="H39" s="49"/>
      <c r="I39" s="49"/>
      <c r="J39" s="49"/>
      <c r="K39" s="21"/>
      <c r="L39" s="18"/>
      <c r="N39" s="46"/>
    </row>
    <row r="40" spans="2:14" ht="40.5" customHeight="1">
      <c r="B40" s="126" t="s">
        <v>64</v>
      </c>
      <c r="C40" s="60" t="s">
        <v>7</v>
      </c>
      <c r="D40" s="60" t="s">
        <v>8</v>
      </c>
      <c r="E40" s="60" t="s">
        <v>9</v>
      </c>
      <c r="F40" s="60" t="s">
        <v>43</v>
      </c>
      <c r="G40" s="60" t="s">
        <v>13</v>
      </c>
      <c r="H40" s="60" t="s">
        <v>51</v>
      </c>
      <c r="I40" s="60" t="s">
        <v>53</v>
      </c>
      <c r="J40" s="60" t="s">
        <v>24</v>
      </c>
      <c r="K40" s="60" t="s">
        <v>22</v>
      </c>
      <c r="L40" s="60" t="s">
        <v>54</v>
      </c>
      <c r="M40" s="60" t="s">
        <v>55</v>
      </c>
      <c r="N40" s="46"/>
    </row>
    <row r="41" spans="2:14" ht="17.25" customHeight="1">
      <c r="B41" s="127"/>
      <c r="C41" s="60"/>
      <c r="D41" s="60"/>
      <c r="E41" s="60" t="s">
        <v>38</v>
      </c>
      <c r="F41" s="60" t="s">
        <v>16</v>
      </c>
      <c r="G41" s="60" t="s">
        <v>16</v>
      </c>
      <c r="H41" s="61" t="s">
        <v>52</v>
      </c>
      <c r="I41" s="61" t="s">
        <v>16</v>
      </c>
      <c r="J41" s="61" t="s">
        <v>16</v>
      </c>
      <c r="K41" s="61" t="s">
        <v>16</v>
      </c>
      <c r="L41" s="61" t="s">
        <v>40</v>
      </c>
      <c r="M41" s="61" t="s">
        <v>40</v>
      </c>
      <c r="N41" s="46"/>
    </row>
    <row r="42" spans="1:14" ht="37.5" customHeight="1">
      <c r="A42" s="73">
        <v>10</v>
      </c>
      <c r="B42" s="128"/>
      <c r="C42" s="20">
        <v>1</v>
      </c>
      <c r="D42" s="81" t="s">
        <v>27</v>
      </c>
      <c r="E42" s="2">
        <v>105.6</v>
      </c>
      <c r="F42" s="50">
        <v>18.6</v>
      </c>
      <c r="G42" s="50">
        <v>5.7</v>
      </c>
      <c r="H42" s="50">
        <v>2</v>
      </c>
      <c r="I42" s="59">
        <f>N42/2</f>
        <v>64.94999999999999</v>
      </c>
      <c r="J42" s="15">
        <v>20.79</v>
      </c>
      <c r="K42" s="2">
        <v>34.3</v>
      </c>
      <c r="L42" s="2">
        <f>N42/3</f>
        <v>43.29999999999999</v>
      </c>
      <c r="M42" s="82">
        <f>E42+F42+G42+I42+J42+K42+L42</f>
        <v>293.23999999999995</v>
      </c>
      <c r="N42" s="80">
        <f>E42+F42+G42</f>
        <v>129.89999999999998</v>
      </c>
    </row>
    <row r="43" spans="3:14" ht="17.25" customHeight="1">
      <c r="C43" s="26"/>
      <c r="D43" s="52"/>
      <c r="E43" s="27"/>
      <c r="F43" s="71"/>
      <c r="G43" s="71"/>
      <c r="H43" s="52"/>
      <c r="I43" s="52"/>
      <c r="J43" s="52"/>
      <c r="K43" s="24"/>
      <c r="L43" s="23"/>
      <c r="M43" s="25"/>
      <c r="N43" s="46"/>
    </row>
    <row r="44" spans="2:14" ht="51.75" customHeight="1">
      <c r="B44" s="126" t="s">
        <v>64</v>
      </c>
      <c r="C44" s="60" t="s">
        <v>7</v>
      </c>
      <c r="D44" s="60" t="s">
        <v>8</v>
      </c>
      <c r="E44" s="60" t="s">
        <v>9</v>
      </c>
      <c r="F44" s="60" t="s">
        <v>42</v>
      </c>
      <c r="G44" s="60" t="s">
        <v>51</v>
      </c>
      <c r="H44" s="60" t="s">
        <v>53</v>
      </c>
      <c r="I44" s="60" t="s">
        <v>24</v>
      </c>
      <c r="J44" s="60" t="s">
        <v>22</v>
      </c>
      <c r="K44" s="60" t="s">
        <v>54</v>
      </c>
      <c r="L44" s="60" t="s">
        <v>55</v>
      </c>
      <c r="M44" s="25"/>
      <c r="N44" s="46"/>
    </row>
    <row r="45" spans="2:14" ht="17.25" customHeight="1">
      <c r="B45" s="127"/>
      <c r="C45" s="60"/>
      <c r="D45" s="60"/>
      <c r="E45" s="60" t="s">
        <v>38</v>
      </c>
      <c r="F45" s="60" t="s">
        <v>16</v>
      </c>
      <c r="G45" s="61" t="s">
        <v>52</v>
      </c>
      <c r="H45" s="61" t="s">
        <v>16</v>
      </c>
      <c r="I45" s="61" t="s">
        <v>16</v>
      </c>
      <c r="J45" s="61" t="s">
        <v>16</v>
      </c>
      <c r="K45" s="61" t="s">
        <v>40</v>
      </c>
      <c r="L45" s="61" t="s">
        <v>40</v>
      </c>
      <c r="M45" s="25"/>
      <c r="N45" s="46"/>
    </row>
    <row r="46" spans="1:14" ht="40.5" customHeight="1">
      <c r="A46" s="73">
        <v>11</v>
      </c>
      <c r="B46" s="128"/>
      <c r="C46" s="20">
        <v>1</v>
      </c>
      <c r="D46" s="81" t="s">
        <v>0</v>
      </c>
      <c r="E46" s="2">
        <v>23.6</v>
      </c>
      <c r="F46" s="2">
        <v>4.9</v>
      </c>
      <c r="G46" s="2">
        <v>1</v>
      </c>
      <c r="H46" s="59">
        <f>M46/2</f>
        <v>14.25</v>
      </c>
      <c r="I46" s="15">
        <v>7.56</v>
      </c>
      <c r="J46" s="2">
        <v>14.7</v>
      </c>
      <c r="K46" s="2">
        <f>M46/3</f>
        <v>9.5</v>
      </c>
      <c r="L46" s="82">
        <f>E46+F46+H46+I46+J46+K46</f>
        <v>74.51</v>
      </c>
      <c r="M46" s="79">
        <f>E46+F46</f>
        <v>28.5</v>
      </c>
      <c r="N46" s="46"/>
    </row>
    <row r="47" spans="3:14" ht="17.25" customHeight="1">
      <c r="C47" s="26"/>
      <c r="D47" s="52"/>
      <c r="E47" s="27"/>
      <c r="F47" s="27"/>
      <c r="G47" s="27"/>
      <c r="H47" s="23"/>
      <c r="I47" s="23"/>
      <c r="J47" s="23"/>
      <c r="K47" s="24"/>
      <c r="L47" s="23"/>
      <c r="M47" s="25"/>
      <c r="N47" s="46"/>
    </row>
    <row r="48" spans="2:15" ht="48.75" customHeight="1">
      <c r="B48" s="129" t="s">
        <v>65</v>
      </c>
      <c r="C48" s="60" t="s">
        <v>7</v>
      </c>
      <c r="D48" s="60" t="s">
        <v>8</v>
      </c>
      <c r="E48" s="60" t="s">
        <v>9</v>
      </c>
      <c r="F48" s="60" t="s">
        <v>42</v>
      </c>
      <c r="G48" s="60" t="s">
        <v>12</v>
      </c>
      <c r="H48" s="60" t="s">
        <v>13</v>
      </c>
      <c r="I48" s="60" t="s">
        <v>15</v>
      </c>
      <c r="J48" s="60" t="s">
        <v>51</v>
      </c>
      <c r="K48" s="60" t="s">
        <v>53</v>
      </c>
      <c r="L48" s="60" t="s">
        <v>24</v>
      </c>
      <c r="M48" s="60" t="s">
        <v>22</v>
      </c>
      <c r="N48" s="60" t="s">
        <v>54</v>
      </c>
      <c r="O48" s="60" t="s">
        <v>55</v>
      </c>
    </row>
    <row r="49" spans="2:15" ht="14.25" customHeight="1">
      <c r="B49" s="130"/>
      <c r="C49" s="60"/>
      <c r="D49" s="60"/>
      <c r="E49" s="60" t="s">
        <v>38</v>
      </c>
      <c r="F49" s="60" t="s">
        <v>16</v>
      </c>
      <c r="G49" s="60" t="s">
        <v>16</v>
      </c>
      <c r="H49" s="60" t="s">
        <v>16</v>
      </c>
      <c r="I49" s="60" t="s">
        <v>16</v>
      </c>
      <c r="J49" s="61" t="s">
        <v>52</v>
      </c>
      <c r="K49" s="61" t="s">
        <v>16</v>
      </c>
      <c r="L49" s="61" t="s">
        <v>16</v>
      </c>
      <c r="M49" s="61" t="s">
        <v>16</v>
      </c>
      <c r="N49" s="61" t="s">
        <v>40</v>
      </c>
      <c r="O49" s="61" t="s">
        <v>40</v>
      </c>
    </row>
    <row r="50" spans="1:16" ht="68.25" thickBot="1">
      <c r="A50" s="73">
        <v>12</v>
      </c>
      <c r="B50" s="131"/>
      <c r="C50" s="95">
        <v>1</v>
      </c>
      <c r="D50" s="81" t="s">
        <v>26</v>
      </c>
      <c r="E50" s="2">
        <v>553.3</v>
      </c>
      <c r="F50" s="50">
        <v>123.3</v>
      </c>
      <c r="G50" s="50">
        <v>3.4</v>
      </c>
      <c r="H50" s="50">
        <v>12.2</v>
      </c>
      <c r="I50" s="50">
        <v>8.8</v>
      </c>
      <c r="J50" s="50">
        <v>1</v>
      </c>
      <c r="K50" s="59">
        <f>P50/2</f>
        <v>350.49999999999994</v>
      </c>
      <c r="L50" s="15">
        <v>88.8</v>
      </c>
      <c r="M50" s="2">
        <v>78.4</v>
      </c>
      <c r="N50" s="2">
        <v>272.1</v>
      </c>
      <c r="O50" s="82">
        <f>E50+F50+G50+H50+I50+K50+L50+M50+N50</f>
        <v>1490.7999999999997</v>
      </c>
      <c r="P50" s="78">
        <f>E50+F50+G50+H50+I50</f>
        <v>700.9999999999999</v>
      </c>
    </row>
    <row r="51" spans="3:13" ht="19.5" thickBot="1">
      <c r="C51" s="26"/>
      <c r="D51" s="53"/>
      <c r="E51" s="26"/>
      <c r="F51" s="53"/>
      <c r="G51" s="53"/>
      <c r="H51" s="53"/>
      <c r="I51" s="53"/>
      <c r="J51" s="68"/>
      <c r="K51" s="24"/>
      <c r="L51" s="23"/>
      <c r="M51" s="45"/>
    </row>
    <row r="52" spans="2:13" ht="40.5" customHeight="1">
      <c r="B52" s="126" t="s">
        <v>64</v>
      </c>
      <c r="C52" s="60" t="s">
        <v>7</v>
      </c>
      <c r="D52" s="60" t="s">
        <v>8</v>
      </c>
      <c r="E52" s="60" t="s">
        <v>9</v>
      </c>
      <c r="F52" s="60" t="s">
        <v>31</v>
      </c>
      <c r="G52" s="60" t="s">
        <v>51</v>
      </c>
      <c r="H52" s="60" t="s">
        <v>53</v>
      </c>
      <c r="I52" s="60" t="s">
        <v>24</v>
      </c>
      <c r="J52" s="60" t="s">
        <v>22</v>
      </c>
      <c r="K52" s="60" t="s">
        <v>54</v>
      </c>
      <c r="L52" s="60" t="s">
        <v>55</v>
      </c>
      <c r="M52" s="25"/>
    </row>
    <row r="53" spans="2:13" ht="18.75">
      <c r="B53" s="127"/>
      <c r="C53" s="60"/>
      <c r="D53" s="60"/>
      <c r="E53" s="60" t="s">
        <v>38</v>
      </c>
      <c r="F53" s="60" t="s">
        <v>16</v>
      </c>
      <c r="G53" s="61" t="s">
        <v>52</v>
      </c>
      <c r="H53" s="61" t="s">
        <v>16</v>
      </c>
      <c r="I53" s="61" t="s">
        <v>16</v>
      </c>
      <c r="J53" s="61" t="s">
        <v>16</v>
      </c>
      <c r="K53" s="61" t="s">
        <v>40</v>
      </c>
      <c r="L53" s="61" t="s">
        <v>40</v>
      </c>
      <c r="M53" s="25"/>
    </row>
    <row r="54" spans="1:13" ht="35.25" customHeight="1">
      <c r="A54" s="73">
        <v>13</v>
      </c>
      <c r="B54" s="128"/>
      <c r="C54" s="20">
        <v>1</v>
      </c>
      <c r="D54" s="81" t="s">
        <v>1</v>
      </c>
      <c r="E54" s="2">
        <v>204.2</v>
      </c>
      <c r="F54" s="50">
        <v>820.9</v>
      </c>
      <c r="G54" s="50">
        <v>1</v>
      </c>
      <c r="H54" s="59">
        <f>M54/2</f>
        <v>512.55</v>
      </c>
      <c r="I54" s="15">
        <v>32.1</v>
      </c>
      <c r="J54" s="2">
        <v>24</v>
      </c>
      <c r="K54" s="2">
        <v>0</v>
      </c>
      <c r="L54" s="82">
        <f>E54+F54+H54+I54+J54</f>
        <v>1593.7499999999998</v>
      </c>
      <c r="M54" s="79">
        <f>E54+F54</f>
        <v>1025.1</v>
      </c>
    </row>
    <row r="55" spans="3:13" ht="18.75">
      <c r="C55" s="26"/>
      <c r="D55" s="53"/>
      <c r="E55" s="26"/>
      <c r="F55" s="53"/>
      <c r="G55" s="53"/>
      <c r="H55" s="53"/>
      <c r="I55" s="53"/>
      <c r="J55" s="68"/>
      <c r="K55" s="24"/>
      <c r="L55" s="23"/>
      <c r="M55" s="25"/>
    </row>
    <row r="56" spans="2:14" ht="40.5" customHeight="1">
      <c r="B56" s="126" t="s">
        <v>64</v>
      </c>
      <c r="C56" s="60" t="s">
        <v>7</v>
      </c>
      <c r="D56" s="60" t="s">
        <v>8</v>
      </c>
      <c r="E56" s="60" t="s">
        <v>9</v>
      </c>
      <c r="F56" s="60" t="s">
        <v>31</v>
      </c>
      <c r="G56" s="60" t="s">
        <v>42</v>
      </c>
      <c r="H56" s="60" t="s">
        <v>13</v>
      </c>
      <c r="I56" s="60" t="s">
        <v>51</v>
      </c>
      <c r="J56" s="60" t="s">
        <v>53</v>
      </c>
      <c r="K56" s="60" t="s">
        <v>24</v>
      </c>
      <c r="L56" s="60" t="s">
        <v>22</v>
      </c>
      <c r="M56" s="60" t="s">
        <v>54</v>
      </c>
      <c r="N56" s="60" t="s">
        <v>55</v>
      </c>
    </row>
    <row r="57" spans="2:14" ht="18.75">
      <c r="B57" s="127"/>
      <c r="C57" s="60"/>
      <c r="D57" s="60"/>
      <c r="E57" s="60" t="s">
        <v>38</v>
      </c>
      <c r="F57" s="60" t="s">
        <v>16</v>
      </c>
      <c r="G57" s="60" t="s">
        <v>16</v>
      </c>
      <c r="H57" s="60" t="s">
        <v>16</v>
      </c>
      <c r="I57" s="61" t="s">
        <v>52</v>
      </c>
      <c r="J57" s="61" t="s">
        <v>16</v>
      </c>
      <c r="K57" s="61" t="s">
        <v>16</v>
      </c>
      <c r="L57" s="61" t="s">
        <v>16</v>
      </c>
      <c r="M57" s="61" t="s">
        <v>40</v>
      </c>
      <c r="N57" s="61" t="s">
        <v>40</v>
      </c>
    </row>
    <row r="58" spans="1:15" ht="54">
      <c r="A58" s="73">
        <v>14</v>
      </c>
      <c r="B58" s="128"/>
      <c r="C58" s="20">
        <v>1</v>
      </c>
      <c r="D58" s="81" t="s">
        <v>2</v>
      </c>
      <c r="E58" s="2">
        <v>39.2</v>
      </c>
      <c r="F58" s="50">
        <v>885.1</v>
      </c>
      <c r="G58" s="50">
        <v>1.6</v>
      </c>
      <c r="H58" s="50">
        <v>1.6</v>
      </c>
      <c r="I58" s="50">
        <v>1</v>
      </c>
      <c r="J58" s="59">
        <f>O58/2</f>
        <v>463.75000000000006</v>
      </c>
      <c r="K58" s="15">
        <v>26.46</v>
      </c>
      <c r="L58" s="2">
        <v>24</v>
      </c>
      <c r="M58" s="2">
        <v>0</v>
      </c>
      <c r="N58" s="82">
        <f>E58+F58+G58+H58+J58+K58+L58</f>
        <v>1441.7100000000003</v>
      </c>
      <c r="O58" s="78">
        <f>E58+F58+G58+H58</f>
        <v>927.5000000000001</v>
      </c>
    </row>
    <row r="59" spans="3:13" ht="18.75">
      <c r="C59" s="26"/>
      <c r="D59" s="53"/>
      <c r="E59" s="26"/>
      <c r="F59" s="53"/>
      <c r="G59" s="53"/>
      <c r="H59" s="53"/>
      <c r="I59" s="53"/>
      <c r="J59" s="68"/>
      <c r="K59" s="24"/>
      <c r="L59" s="23"/>
      <c r="M59" s="25"/>
    </row>
    <row r="60" spans="3:13" ht="8.25" customHeight="1">
      <c r="C60" s="26"/>
      <c r="D60" s="53"/>
      <c r="E60" s="26"/>
      <c r="F60" s="53"/>
      <c r="G60" s="53"/>
      <c r="H60" s="53"/>
      <c r="I60" s="53"/>
      <c r="J60" s="68"/>
      <c r="K60" s="24"/>
      <c r="L60" s="23"/>
      <c r="M60" s="25"/>
    </row>
    <row r="61" spans="2:14" ht="40.5" customHeight="1">
      <c r="B61" s="126" t="s">
        <v>64</v>
      </c>
      <c r="C61" s="60" t="s">
        <v>7</v>
      </c>
      <c r="D61" s="60" t="s">
        <v>8</v>
      </c>
      <c r="E61" s="60" t="s">
        <v>9</v>
      </c>
      <c r="F61" s="60" t="s">
        <v>31</v>
      </c>
      <c r="G61" s="60" t="s">
        <v>11</v>
      </c>
      <c r="H61" s="60" t="s">
        <v>13</v>
      </c>
      <c r="I61" s="60" t="s">
        <v>51</v>
      </c>
      <c r="J61" s="60" t="s">
        <v>53</v>
      </c>
      <c r="K61" s="60" t="s">
        <v>24</v>
      </c>
      <c r="L61" s="60" t="s">
        <v>22</v>
      </c>
      <c r="M61" s="60" t="s">
        <v>54</v>
      </c>
      <c r="N61" s="60" t="s">
        <v>55</v>
      </c>
    </row>
    <row r="62" spans="2:14" ht="18.75">
      <c r="B62" s="127"/>
      <c r="C62" s="60"/>
      <c r="D62" s="60"/>
      <c r="E62" s="60" t="s">
        <v>38</v>
      </c>
      <c r="F62" s="60" t="s">
        <v>16</v>
      </c>
      <c r="G62" s="60" t="s">
        <v>16</v>
      </c>
      <c r="H62" s="60" t="s">
        <v>16</v>
      </c>
      <c r="I62" s="61" t="s">
        <v>52</v>
      </c>
      <c r="J62" s="61" t="s">
        <v>16</v>
      </c>
      <c r="K62" s="61" t="s">
        <v>16</v>
      </c>
      <c r="L62" s="61" t="s">
        <v>16</v>
      </c>
      <c r="M62" s="61" t="s">
        <v>40</v>
      </c>
      <c r="N62" s="61" t="s">
        <v>40</v>
      </c>
    </row>
    <row r="63" spans="1:15" ht="33.75" customHeight="1">
      <c r="A63" s="73">
        <v>15</v>
      </c>
      <c r="B63" s="128"/>
      <c r="C63" s="20">
        <v>1</v>
      </c>
      <c r="D63" s="81" t="s">
        <v>3</v>
      </c>
      <c r="E63" s="2">
        <v>31.1</v>
      </c>
      <c r="F63" s="50">
        <v>559.5</v>
      </c>
      <c r="G63" s="50">
        <v>10.3</v>
      </c>
      <c r="H63" s="50">
        <v>8.6</v>
      </c>
      <c r="I63" s="50">
        <v>1</v>
      </c>
      <c r="J63" s="59">
        <f>O63/2</f>
        <v>304.75</v>
      </c>
      <c r="K63" s="15">
        <v>26.46</v>
      </c>
      <c r="L63" s="2">
        <v>38</v>
      </c>
      <c r="M63" s="2">
        <v>0</v>
      </c>
      <c r="N63" s="82">
        <f>E63+F63+G63+H63+J63+K63+L63</f>
        <v>978.71</v>
      </c>
      <c r="O63" s="78">
        <f>E63+F63+G63+H63</f>
        <v>609.5</v>
      </c>
    </row>
    <row r="64" spans="3:13" ht="18.75">
      <c r="C64" s="26"/>
      <c r="D64" s="53"/>
      <c r="E64" s="26"/>
      <c r="F64" s="53"/>
      <c r="G64" s="53"/>
      <c r="H64" s="53"/>
      <c r="I64" s="53"/>
      <c r="J64" s="68"/>
      <c r="K64" s="24"/>
      <c r="L64" s="23"/>
      <c r="M64" s="25"/>
    </row>
    <row r="65" spans="3:13" ht="18.75">
      <c r="C65" s="29"/>
      <c r="D65" s="54"/>
      <c r="E65" s="30"/>
      <c r="F65" s="53"/>
      <c r="G65" s="53"/>
      <c r="H65" s="53"/>
      <c r="I65" s="53"/>
      <c r="J65" s="68"/>
      <c r="K65" s="24"/>
      <c r="L65" s="23"/>
      <c r="M65" s="25"/>
    </row>
    <row r="66" spans="3:13" ht="4.5" customHeight="1">
      <c r="C66" s="26"/>
      <c r="D66" s="53"/>
      <c r="E66" s="26"/>
      <c r="F66" s="26"/>
      <c r="G66" s="26"/>
      <c r="H66" s="26"/>
      <c r="I66" s="26"/>
      <c r="J66" s="28"/>
      <c r="K66" s="24"/>
      <c r="L66" s="23"/>
      <c r="M66" s="25"/>
    </row>
    <row r="67" spans="2:15" ht="54" customHeight="1">
      <c r="B67" s="126" t="s">
        <v>64</v>
      </c>
      <c r="C67" s="75" t="s">
        <v>7</v>
      </c>
      <c r="D67" s="60" t="s">
        <v>8</v>
      </c>
      <c r="E67" s="60" t="s">
        <v>9</v>
      </c>
      <c r="F67" s="60" t="s">
        <v>44</v>
      </c>
      <c r="G67" s="60" t="s">
        <v>11</v>
      </c>
      <c r="H67" s="60" t="s">
        <v>13</v>
      </c>
      <c r="I67" s="76" t="s">
        <v>14</v>
      </c>
      <c r="J67" s="60" t="s">
        <v>51</v>
      </c>
      <c r="K67" s="60" t="s">
        <v>53</v>
      </c>
      <c r="L67" s="60" t="s">
        <v>24</v>
      </c>
      <c r="M67" s="60" t="s">
        <v>22</v>
      </c>
      <c r="N67" s="60" t="s">
        <v>54</v>
      </c>
      <c r="O67" s="60" t="s">
        <v>55</v>
      </c>
    </row>
    <row r="68" spans="2:15" ht="18.75">
      <c r="B68" s="127"/>
      <c r="C68" s="75"/>
      <c r="D68" s="60"/>
      <c r="E68" s="60" t="s">
        <v>38</v>
      </c>
      <c r="F68" s="60" t="s">
        <v>16</v>
      </c>
      <c r="G68" s="60" t="s">
        <v>16</v>
      </c>
      <c r="H68" s="60" t="s">
        <v>16</v>
      </c>
      <c r="I68" s="77" t="s">
        <v>16</v>
      </c>
      <c r="J68" s="61" t="s">
        <v>52</v>
      </c>
      <c r="K68" s="61" t="s">
        <v>16</v>
      </c>
      <c r="L68" s="61" t="s">
        <v>16</v>
      </c>
      <c r="M68" s="61" t="s">
        <v>16</v>
      </c>
      <c r="N68" s="61" t="s">
        <v>40</v>
      </c>
      <c r="O68" s="61" t="s">
        <v>40</v>
      </c>
    </row>
    <row r="69" spans="1:16" ht="100.5" customHeight="1">
      <c r="A69" s="73">
        <v>16</v>
      </c>
      <c r="B69" s="128"/>
      <c r="C69" s="17">
        <v>1</v>
      </c>
      <c r="D69" s="83" t="s">
        <v>34</v>
      </c>
      <c r="E69" s="2">
        <v>49.3</v>
      </c>
      <c r="F69" s="2">
        <v>108.7</v>
      </c>
      <c r="G69" s="50">
        <v>16.4</v>
      </c>
      <c r="H69" s="50">
        <v>2.7</v>
      </c>
      <c r="I69" s="50">
        <v>21.6</v>
      </c>
      <c r="J69" s="50">
        <v>1</v>
      </c>
      <c r="K69" s="59">
        <f>P69/2</f>
        <v>99.35</v>
      </c>
      <c r="L69" s="15">
        <v>18.9</v>
      </c>
      <c r="M69" s="2">
        <v>31.85</v>
      </c>
      <c r="N69" s="2">
        <v>0</v>
      </c>
      <c r="O69" s="82">
        <f>E69+F69+G69+H69+I69+K69+L69+M69</f>
        <v>348.79999999999995</v>
      </c>
      <c r="P69" s="78">
        <f>E69+F69+G69+H69+I69</f>
        <v>198.7</v>
      </c>
    </row>
    <row r="70" spans="3:13" ht="18.75">
      <c r="C70" s="33"/>
      <c r="D70" s="55"/>
      <c r="E70" s="26"/>
      <c r="F70" s="26"/>
      <c r="G70" s="53"/>
      <c r="H70" s="53"/>
      <c r="I70" s="53"/>
      <c r="J70" s="67"/>
      <c r="K70" s="66"/>
      <c r="L70" s="32"/>
      <c r="M70" s="25"/>
    </row>
    <row r="71" spans="3:13" ht="2.25" customHeight="1">
      <c r="C71" s="33"/>
      <c r="D71" s="55"/>
      <c r="E71" s="26"/>
      <c r="F71" s="26"/>
      <c r="G71" s="53"/>
      <c r="H71" s="53"/>
      <c r="I71" s="53"/>
      <c r="J71" s="67"/>
      <c r="K71" s="66"/>
      <c r="L71" s="32"/>
      <c r="M71" s="25"/>
    </row>
    <row r="72" spans="2:14" ht="48.75" customHeight="1">
      <c r="B72" s="126" t="s">
        <v>64</v>
      </c>
      <c r="C72" s="75" t="s">
        <v>7</v>
      </c>
      <c r="D72" s="60" t="s">
        <v>8</v>
      </c>
      <c r="E72" s="60" t="s">
        <v>9</v>
      </c>
      <c r="F72" s="60" t="s">
        <v>39</v>
      </c>
      <c r="G72" s="60" t="s">
        <v>13</v>
      </c>
      <c r="H72" s="60" t="s">
        <v>25</v>
      </c>
      <c r="I72" s="60" t="s">
        <v>51</v>
      </c>
      <c r="J72" s="60" t="s">
        <v>53</v>
      </c>
      <c r="K72" s="60" t="s">
        <v>24</v>
      </c>
      <c r="L72" s="60" t="s">
        <v>22</v>
      </c>
      <c r="M72" s="60" t="s">
        <v>54</v>
      </c>
      <c r="N72" s="60" t="s">
        <v>55</v>
      </c>
    </row>
    <row r="73" spans="2:14" ht="18.75">
      <c r="B73" s="127"/>
      <c r="C73" s="75"/>
      <c r="D73" s="60"/>
      <c r="E73" s="60" t="s">
        <v>38</v>
      </c>
      <c r="F73" s="60" t="s">
        <v>16</v>
      </c>
      <c r="G73" s="60" t="s">
        <v>16</v>
      </c>
      <c r="H73" s="60" t="s">
        <v>16</v>
      </c>
      <c r="I73" s="61" t="s">
        <v>52</v>
      </c>
      <c r="J73" s="61" t="s">
        <v>16</v>
      </c>
      <c r="K73" s="61" t="s">
        <v>16</v>
      </c>
      <c r="L73" s="61" t="s">
        <v>16</v>
      </c>
      <c r="M73" s="61" t="s">
        <v>40</v>
      </c>
      <c r="N73" s="61" t="s">
        <v>40</v>
      </c>
    </row>
    <row r="74" spans="1:15" ht="45" customHeight="1">
      <c r="A74" s="73">
        <v>17</v>
      </c>
      <c r="B74" s="128"/>
      <c r="C74" s="17">
        <v>1</v>
      </c>
      <c r="D74" s="83" t="s">
        <v>4</v>
      </c>
      <c r="E74" s="2">
        <v>33.7</v>
      </c>
      <c r="F74" s="2">
        <v>10.3</v>
      </c>
      <c r="G74" s="50">
        <v>2.3</v>
      </c>
      <c r="H74" s="50">
        <v>1.7</v>
      </c>
      <c r="I74" s="50">
        <v>1</v>
      </c>
      <c r="J74" s="59">
        <f>O74/2</f>
        <v>24</v>
      </c>
      <c r="K74" s="15">
        <v>13.23</v>
      </c>
      <c r="L74" s="2">
        <v>12.25</v>
      </c>
      <c r="M74" s="2">
        <v>0</v>
      </c>
      <c r="N74" s="82">
        <f>E74+F74+G74+H74+J74+K74+L74</f>
        <v>97.48</v>
      </c>
      <c r="O74" s="78">
        <f>E74+F74+G74+H74</f>
        <v>48</v>
      </c>
    </row>
    <row r="75" spans="3:13" ht="18.75">
      <c r="C75" s="33"/>
      <c r="D75" s="55"/>
      <c r="E75" s="26"/>
      <c r="F75" s="26"/>
      <c r="G75" s="53"/>
      <c r="H75" s="53"/>
      <c r="I75" s="53"/>
      <c r="J75" s="67"/>
      <c r="K75" s="66"/>
      <c r="L75" s="32"/>
      <c r="M75" s="25"/>
    </row>
    <row r="76" spans="3:13" ht="18" customHeight="1">
      <c r="C76" s="33"/>
      <c r="D76" s="55"/>
      <c r="E76" s="26"/>
      <c r="F76" s="26"/>
      <c r="G76" s="53"/>
      <c r="H76" s="53"/>
      <c r="I76" s="53"/>
      <c r="J76" s="67"/>
      <c r="K76" s="66"/>
      <c r="L76" s="32"/>
      <c r="M76" s="25"/>
    </row>
    <row r="77" spans="1:17" s="100" customFormat="1" ht="35.25" customHeight="1">
      <c r="A77" s="98"/>
      <c r="B77" s="132" t="s">
        <v>64</v>
      </c>
      <c r="C77" s="108" t="s">
        <v>7</v>
      </c>
      <c r="D77" s="109" t="s">
        <v>8</v>
      </c>
      <c r="E77" s="109" t="s">
        <v>9</v>
      </c>
      <c r="F77" s="109" t="s">
        <v>10</v>
      </c>
      <c r="G77" s="109" t="s">
        <v>42</v>
      </c>
      <c r="H77" s="109" t="s">
        <v>12</v>
      </c>
      <c r="I77" s="109" t="s">
        <v>13</v>
      </c>
      <c r="J77" s="109" t="s">
        <v>25</v>
      </c>
      <c r="K77" s="109" t="s">
        <v>14</v>
      </c>
      <c r="L77" s="109" t="s">
        <v>51</v>
      </c>
      <c r="M77" s="109" t="s">
        <v>53</v>
      </c>
      <c r="N77" s="109" t="s">
        <v>24</v>
      </c>
      <c r="O77" s="109" t="s">
        <v>22</v>
      </c>
      <c r="P77" s="109" t="s">
        <v>54</v>
      </c>
      <c r="Q77" s="109" t="s">
        <v>55</v>
      </c>
    </row>
    <row r="78" spans="1:17" s="100" customFormat="1" ht="18.75">
      <c r="A78" s="98"/>
      <c r="B78" s="133"/>
      <c r="C78" s="99"/>
      <c r="D78" s="34"/>
      <c r="E78" s="34" t="s">
        <v>38</v>
      </c>
      <c r="F78" s="34" t="s">
        <v>16</v>
      </c>
      <c r="G78" s="34" t="s">
        <v>16</v>
      </c>
      <c r="H78" s="34" t="s">
        <v>16</v>
      </c>
      <c r="I78" s="34" t="s">
        <v>16</v>
      </c>
      <c r="J78" s="34" t="s">
        <v>16</v>
      </c>
      <c r="K78" s="34" t="s">
        <v>16</v>
      </c>
      <c r="L78" s="101" t="s">
        <v>52</v>
      </c>
      <c r="M78" s="101" t="s">
        <v>16</v>
      </c>
      <c r="N78" s="101" t="s">
        <v>16</v>
      </c>
      <c r="O78" s="101" t="s">
        <v>16</v>
      </c>
      <c r="P78" s="101" t="s">
        <v>40</v>
      </c>
      <c r="Q78" s="101" t="s">
        <v>40</v>
      </c>
    </row>
    <row r="79" spans="1:17" s="100" customFormat="1" ht="40.5">
      <c r="A79" s="98">
        <v>18</v>
      </c>
      <c r="B79" s="134"/>
      <c r="C79" s="99">
        <v>1</v>
      </c>
      <c r="D79" s="110" t="s">
        <v>6</v>
      </c>
      <c r="E79" s="1">
        <v>520.7</v>
      </c>
      <c r="F79" s="1">
        <v>203.1</v>
      </c>
      <c r="G79" s="1">
        <v>111.2</v>
      </c>
      <c r="H79" s="1">
        <v>3.7</v>
      </c>
      <c r="I79" s="1">
        <v>10.5</v>
      </c>
      <c r="J79" s="1">
        <v>66</v>
      </c>
      <c r="K79" s="1">
        <v>12.8</v>
      </c>
      <c r="L79" s="1">
        <v>2</v>
      </c>
      <c r="M79" s="102">
        <f>Q81/2</f>
        <v>464.00000000000006</v>
      </c>
      <c r="N79" s="103">
        <v>69.93</v>
      </c>
      <c r="O79" s="1">
        <v>98</v>
      </c>
      <c r="P79" s="1">
        <v>366</v>
      </c>
      <c r="Q79" s="111">
        <f>E79+F79+G79+H79+I79+J79+K79+M79+N79+O79+P79</f>
        <v>1925.9300000000003</v>
      </c>
    </row>
    <row r="80" spans="1:14" s="100" customFormat="1" ht="18.75">
      <c r="A80" s="98"/>
      <c r="B80" s="104"/>
      <c r="C80" s="38"/>
      <c r="D80" s="38"/>
      <c r="E80" s="39"/>
      <c r="F80" s="39"/>
      <c r="G80" s="39"/>
      <c r="H80" s="39"/>
      <c r="I80" s="39"/>
      <c r="J80" s="39"/>
      <c r="K80" s="39"/>
      <c r="L80" s="105"/>
      <c r="M80" s="106"/>
      <c r="N80" s="107"/>
    </row>
    <row r="81" spans="2:17" ht="27" customHeight="1">
      <c r="B81" s="126" t="s">
        <v>64</v>
      </c>
      <c r="C81" s="60" t="s">
        <v>7</v>
      </c>
      <c r="D81" s="60" t="s">
        <v>8</v>
      </c>
      <c r="E81" s="60" t="s">
        <v>9</v>
      </c>
      <c r="F81" s="60" t="s">
        <v>49</v>
      </c>
      <c r="G81" s="60" t="s">
        <v>51</v>
      </c>
      <c r="H81" s="60" t="s">
        <v>53</v>
      </c>
      <c r="I81" s="60" t="s">
        <v>24</v>
      </c>
      <c r="J81" s="60" t="s">
        <v>22</v>
      </c>
      <c r="K81" s="60" t="s">
        <v>54</v>
      </c>
      <c r="L81" s="60" t="s">
        <v>55</v>
      </c>
      <c r="M81" s="25"/>
      <c r="Q81" s="78">
        <f>E79+F79+G79+H79+I79+J79+K79</f>
        <v>928.0000000000001</v>
      </c>
    </row>
    <row r="82" spans="2:13" ht="18.75">
      <c r="B82" s="127"/>
      <c r="C82" s="60"/>
      <c r="D82" s="60"/>
      <c r="E82" s="60" t="s">
        <v>38</v>
      </c>
      <c r="F82" s="60" t="s">
        <v>38</v>
      </c>
      <c r="G82" s="61" t="s">
        <v>52</v>
      </c>
      <c r="H82" s="61" t="s">
        <v>16</v>
      </c>
      <c r="I82" s="61" t="s">
        <v>16</v>
      </c>
      <c r="J82" s="61" t="s">
        <v>16</v>
      </c>
      <c r="K82" s="61" t="s">
        <v>40</v>
      </c>
      <c r="L82" s="61" t="s">
        <v>40</v>
      </c>
      <c r="M82" s="25"/>
    </row>
    <row r="83" spans="1:13" ht="54">
      <c r="A83" s="73">
        <v>19</v>
      </c>
      <c r="B83" s="128"/>
      <c r="C83" s="20">
        <v>1</v>
      </c>
      <c r="D83" s="81" t="s">
        <v>48</v>
      </c>
      <c r="E83" s="2">
        <v>6</v>
      </c>
      <c r="F83" s="2">
        <v>63.28</v>
      </c>
      <c r="G83" s="2">
        <v>1</v>
      </c>
      <c r="H83" s="59">
        <v>0</v>
      </c>
      <c r="I83" s="15">
        <v>1.89</v>
      </c>
      <c r="J83" s="2">
        <v>2.45</v>
      </c>
      <c r="K83" s="2">
        <v>0</v>
      </c>
      <c r="L83" s="82">
        <f>E83+F83+I83+J83</f>
        <v>73.62</v>
      </c>
      <c r="M83" s="79">
        <f>E83+F83</f>
        <v>69.28</v>
      </c>
    </row>
    <row r="84" spans="3:13" ht="18.75">
      <c r="C84" s="33"/>
      <c r="D84" s="55"/>
      <c r="E84" s="6"/>
      <c r="F84" s="6"/>
      <c r="G84" s="6"/>
      <c r="H84" s="6"/>
      <c r="I84" s="6"/>
      <c r="J84" s="6"/>
      <c r="K84" s="6"/>
      <c r="L84" s="32"/>
      <c r="M84" s="25"/>
    </row>
    <row r="85" spans="3:13" ht="8.25" customHeight="1">
      <c r="C85" s="33"/>
      <c r="D85" s="55"/>
      <c r="E85" s="6"/>
      <c r="F85" s="6"/>
      <c r="G85" s="6"/>
      <c r="H85" s="6"/>
      <c r="I85" s="6"/>
      <c r="J85" s="6"/>
      <c r="K85" s="6"/>
      <c r="L85" s="32"/>
      <c r="M85" s="25"/>
    </row>
    <row r="86" spans="2:13" ht="27" customHeight="1">
      <c r="B86" s="126" t="s">
        <v>64</v>
      </c>
      <c r="C86" s="60" t="s">
        <v>7</v>
      </c>
      <c r="D86" s="60" t="s">
        <v>8</v>
      </c>
      <c r="E86" s="60" t="s">
        <v>9</v>
      </c>
      <c r="F86" s="87" t="s">
        <v>51</v>
      </c>
      <c r="G86" s="60" t="s">
        <v>53</v>
      </c>
      <c r="H86" s="60" t="s">
        <v>24</v>
      </c>
      <c r="I86" s="60" t="s">
        <v>22</v>
      </c>
      <c r="J86" s="60" t="s">
        <v>54</v>
      </c>
      <c r="K86" s="60" t="s">
        <v>55</v>
      </c>
      <c r="L86" s="32"/>
      <c r="M86" s="25"/>
    </row>
    <row r="87" spans="2:13" ht="18.75">
      <c r="B87" s="127"/>
      <c r="C87" s="60"/>
      <c r="D87" s="60"/>
      <c r="E87" s="60" t="s">
        <v>38</v>
      </c>
      <c r="F87" s="88" t="s">
        <v>52</v>
      </c>
      <c r="G87" s="61" t="s">
        <v>16</v>
      </c>
      <c r="H87" s="61" t="s">
        <v>16</v>
      </c>
      <c r="I87" s="61" t="s">
        <v>16</v>
      </c>
      <c r="J87" s="61" t="s">
        <v>40</v>
      </c>
      <c r="K87" s="61" t="s">
        <v>40</v>
      </c>
      <c r="L87" s="32"/>
      <c r="M87" s="25"/>
    </row>
    <row r="88" spans="1:13" ht="44.25" customHeight="1">
      <c r="A88" s="73">
        <v>20</v>
      </c>
      <c r="B88" s="128"/>
      <c r="C88" s="34">
        <v>1</v>
      </c>
      <c r="D88" s="81" t="s">
        <v>50</v>
      </c>
      <c r="E88" s="34">
        <v>36</v>
      </c>
      <c r="F88" s="2">
        <v>2</v>
      </c>
      <c r="G88" s="59">
        <f>E88/2</f>
        <v>18</v>
      </c>
      <c r="H88" s="15">
        <v>11.34</v>
      </c>
      <c r="I88" s="2">
        <v>24.5</v>
      </c>
      <c r="J88" s="2">
        <v>0</v>
      </c>
      <c r="K88" s="82">
        <f>E88+G88+H88+I88</f>
        <v>89.84</v>
      </c>
      <c r="L88" s="32"/>
      <c r="M88" s="25"/>
    </row>
    <row r="89" spans="3:13" ht="18.75">
      <c r="C89" s="38"/>
      <c r="D89" s="55"/>
      <c r="E89" s="39"/>
      <c r="F89" s="6"/>
      <c r="G89" s="6"/>
      <c r="H89" s="6"/>
      <c r="I89" s="6"/>
      <c r="J89" s="6"/>
      <c r="K89" s="6"/>
      <c r="L89" s="32"/>
      <c r="M89" s="25"/>
    </row>
    <row r="90" spans="2:13" ht="27" customHeight="1">
      <c r="B90" s="126" t="s">
        <v>64</v>
      </c>
      <c r="C90" s="60" t="s">
        <v>7</v>
      </c>
      <c r="D90" s="60" t="s">
        <v>8</v>
      </c>
      <c r="E90" s="60" t="s">
        <v>9</v>
      </c>
      <c r="F90" s="87" t="s">
        <v>51</v>
      </c>
      <c r="G90" s="60" t="s">
        <v>53</v>
      </c>
      <c r="H90" s="60" t="s">
        <v>24</v>
      </c>
      <c r="I90" s="60" t="s">
        <v>22</v>
      </c>
      <c r="J90" s="60" t="s">
        <v>54</v>
      </c>
      <c r="K90" s="60" t="s">
        <v>55</v>
      </c>
      <c r="L90" s="32"/>
      <c r="M90" s="25"/>
    </row>
    <row r="91" spans="2:13" ht="18.75">
      <c r="B91" s="127"/>
      <c r="C91" s="60"/>
      <c r="D91" s="60"/>
      <c r="E91" s="60" t="s">
        <v>38</v>
      </c>
      <c r="F91" s="88" t="s">
        <v>52</v>
      </c>
      <c r="G91" s="61" t="s">
        <v>16</v>
      </c>
      <c r="H91" s="61" t="s">
        <v>16</v>
      </c>
      <c r="I91" s="61" t="s">
        <v>16</v>
      </c>
      <c r="J91" s="61" t="s">
        <v>40</v>
      </c>
      <c r="K91" s="61" t="s">
        <v>40</v>
      </c>
      <c r="L91" s="32"/>
      <c r="M91" s="25"/>
    </row>
    <row r="92" spans="1:13" ht="45" customHeight="1">
      <c r="A92" s="73">
        <v>21</v>
      </c>
      <c r="B92" s="128"/>
      <c r="C92" s="20">
        <v>1</v>
      </c>
      <c r="D92" s="81" t="s">
        <v>5</v>
      </c>
      <c r="E92" s="2">
        <v>13.4</v>
      </c>
      <c r="F92" s="2">
        <v>1</v>
      </c>
      <c r="G92" s="59">
        <f>E92</f>
        <v>13.4</v>
      </c>
      <c r="H92" s="15">
        <v>1.89</v>
      </c>
      <c r="I92" s="2">
        <v>2.45</v>
      </c>
      <c r="J92" s="2">
        <v>0</v>
      </c>
      <c r="K92" s="82">
        <f>E92+G92+H92+I92</f>
        <v>31.14</v>
      </c>
      <c r="L92" s="32"/>
      <c r="M92" s="25"/>
    </row>
    <row r="93" spans="3:13" ht="18.75" customHeight="1">
      <c r="C93" s="33"/>
      <c r="D93" s="55"/>
      <c r="E93" s="26"/>
      <c r="F93" s="26"/>
      <c r="G93" s="26"/>
      <c r="H93" s="26"/>
      <c r="I93" s="26"/>
      <c r="J93" s="31"/>
      <c r="K93" s="25"/>
      <c r="L93" s="32"/>
      <c r="M93" s="25"/>
    </row>
    <row r="94" spans="2:13" ht="27" customHeight="1">
      <c r="B94" s="126" t="s">
        <v>64</v>
      </c>
      <c r="C94" s="60" t="s">
        <v>7</v>
      </c>
      <c r="D94" s="60" t="s">
        <v>8</v>
      </c>
      <c r="E94" s="60" t="s">
        <v>9</v>
      </c>
      <c r="F94" s="87" t="s">
        <v>51</v>
      </c>
      <c r="G94" s="60" t="s">
        <v>53</v>
      </c>
      <c r="H94" s="60" t="s">
        <v>24</v>
      </c>
      <c r="I94" s="60" t="s">
        <v>22</v>
      </c>
      <c r="J94" s="60" t="s">
        <v>54</v>
      </c>
      <c r="K94" s="60" t="s">
        <v>55</v>
      </c>
      <c r="L94" s="32"/>
      <c r="M94" s="25"/>
    </row>
    <row r="95" spans="2:13" ht="18.75">
      <c r="B95" s="127"/>
      <c r="C95" s="60"/>
      <c r="D95" s="60"/>
      <c r="E95" s="60" t="s">
        <v>38</v>
      </c>
      <c r="F95" s="88" t="s">
        <v>52</v>
      </c>
      <c r="G95" s="61" t="s">
        <v>16</v>
      </c>
      <c r="H95" s="61" t="s">
        <v>16</v>
      </c>
      <c r="I95" s="61" t="s">
        <v>16</v>
      </c>
      <c r="J95" s="61" t="s">
        <v>40</v>
      </c>
      <c r="K95" s="61" t="s">
        <v>40</v>
      </c>
      <c r="L95" s="32"/>
      <c r="M95" s="25"/>
    </row>
    <row r="96" spans="1:13" ht="54">
      <c r="A96" s="73">
        <v>22</v>
      </c>
      <c r="B96" s="128"/>
      <c r="C96" s="20">
        <v>1</v>
      </c>
      <c r="D96" s="81" t="s">
        <v>47</v>
      </c>
      <c r="E96" s="2">
        <v>57.39</v>
      </c>
      <c r="F96" s="2">
        <v>1</v>
      </c>
      <c r="G96" s="59">
        <f>E96/2</f>
        <v>28.695</v>
      </c>
      <c r="H96" s="15">
        <v>1.89</v>
      </c>
      <c r="I96" s="2">
        <v>2.45</v>
      </c>
      <c r="J96" s="2">
        <v>0</v>
      </c>
      <c r="K96" s="82">
        <f>E96+G96+H96+I96</f>
        <v>90.42500000000001</v>
      </c>
      <c r="L96" s="32"/>
      <c r="M96" s="25"/>
    </row>
    <row r="97" spans="3:14" ht="18.75">
      <c r="C97" s="33"/>
      <c r="D97" s="55"/>
      <c r="E97" s="26"/>
      <c r="F97" s="26"/>
      <c r="G97" s="26"/>
      <c r="H97" s="26"/>
      <c r="I97" s="26"/>
      <c r="J97" s="31"/>
      <c r="K97" s="25"/>
      <c r="L97" s="32"/>
      <c r="M97" s="44"/>
      <c r="N97" s="57"/>
    </row>
    <row r="98" spans="3:13" ht="11.25" customHeight="1">
      <c r="C98" s="26"/>
      <c r="D98" s="53"/>
      <c r="E98" s="26"/>
      <c r="F98" s="26"/>
      <c r="G98" s="26"/>
      <c r="H98" s="26"/>
      <c r="I98" s="26"/>
      <c r="J98" s="31"/>
      <c r="K98" s="25"/>
      <c r="L98" s="32"/>
      <c r="M98" s="25"/>
    </row>
    <row r="99" spans="3:13" ht="33" customHeight="1" hidden="1" thickBot="1">
      <c r="C99" s="26"/>
      <c r="D99" s="53"/>
      <c r="E99" s="26"/>
      <c r="F99" s="26"/>
      <c r="G99" s="26"/>
      <c r="H99" s="26"/>
      <c r="I99" s="26"/>
      <c r="J99" s="31"/>
      <c r="K99" s="25"/>
      <c r="L99" s="32"/>
      <c r="M99" s="25"/>
    </row>
    <row r="100" spans="3:13" ht="49.5" customHeight="1">
      <c r="C100" s="123" t="s">
        <v>63</v>
      </c>
      <c r="D100" s="124"/>
      <c r="E100" s="125"/>
      <c r="F100" s="97" t="s">
        <v>16</v>
      </c>
      <c r="G100" s="113">
        <f>K96+K92+K88+L83+Q79+N74+O69+N63+N58+L54+O50+L46+M42+P37+Q33+P29+N25+N21+O17+P13+P9+Q5</f>
        <v>18363.789999999997</v>
      </c>
      <c r="H100" s="26"/>
      <c r="I100" s="26"/>
      <c r="J100" s="31"/>
      <c r="K100" s="25"/>
      <c r="L100" s="32"/>
      <c r="M100" s="25"/>
    </row>
    <row r="101" spans="2:13" ht="49.5" customHeight="1">
      <c r="B101" s="94"/>
      <c r="C101" s="115" t="s">
        <v>66</v>
      </c>
      <c r="D101" s="115"/>
      <c r="E101" s="115"/>
      <c r="F101" s="112"/>
      <c r="G101" s="114"/>
      <c r="H101" s="26"/>
      <c r="I101" s="26"/>
      <c r="J101" s="31"/>
      <c r="K101" s="25"/>
      <c r="L101" s="32"/>
      <c r="M101" s="25"/>
    </row>
    <row r="102" spans="3:13" ht="30.75" customHeight="1">
      <c r="C102" s="123" t="s">
        <v>62</v>
      </c>
      <c r="D102" s="124"/>
      <c r="E102" s="124"/>
      <c r="F102" s="89" t="s">
        <v>16</v>
      </c>
      <c r="G102" s="90">
        <f>G96+G92+G88+H83+M79+J74+K69+J63+J58+H54+K50+H46+I42+L37+M33+L29+J25+J21+K17+L13+L9+M5</f>
        <v>4647.1</v>
      </c>
      <c r="H102" s="26"/>
      <c r="I102" s="26"/>
      <c r="J102" s="31"/>
      <c r="K102" s="25"/>
      <c r="L102" s="32"/>
      <c r="M102" s="25"/>
    </row>
    <row r="103" spans="3:13" ht="30.75" customHeight="1">
      <c r="C103" s="118" t="s">
        <v>56</v>
      </c>
      <c r="D103" s="118"/>
      <c r="E103" s="118"/>
      <c r="F103" s="89" t="s">
        <v>16</v>
      </c>
      <c r="G103" s="90">
        <f>H79+I79+J79+G74+H74+H69+H63+H58+G50+H50+G42+G37+H37+G33+H33+I33+G29+H29+I29+G25+G21+H21+G17+H17+I17+G13+H13+H9+I9+H5+I5</f>
        <v>694.0099999999998</v>
      </c>
      <c r="H103" s="26"/>
      <c r="I103" s="26"/>
      <c r="J103" s="31"/>
      <c r="K103" s="25"/>
      <c r="L103" s="32"/>
      <c r="M103" s="25"/>
    </row>
    <row r="104" spans="3:13" ht="30.75" customHeight="1">
      <c r="C104" s="118" t="s">
        <v>57</v>
      </c>
      <c r="D104" s="118"/>
      <c r="E104" s="118"/>
      <c r="F104" s="89" t="s">
        <v>16</v>
      </c>
      <c r="G104" s="90">
        <f>I96+I92+I88+J83+O79+L74+M69+L63+L58+J54+M50+J46+K42+N37+O33+N29+L25+L21+M17+N13+N9+O5</f>
        <v>1198.25</v>
      </c>
      <c r="H104" s="26"/>
      <c r="I104" s="26"/>
      <c r="J104" s="31"/>
      <c r="K104" s="25"/>
      <c r="L104" s="32"/>
      <c r="M104" s="25"/>
    </row>
    <row r="105" spans="3:13" ht="30.75" customHeight="1">
      <c r="C105" s="118" t="s">
        <v>58</v>
      </c>
      <c r="D105" s="118"/>
      <c r="E105" s="118"/>
      <c r="F105" s="89" t="s">
        <v>16</v>
      </c>
      <c r="G105" s="90">
        <f>H96+H92+H88+I83+N79+K74+L69+K63+K58+I54+L50+I46+J42+M37+N33+M29+K25+K21+L17+M13+M9+N5</f>
        <v>1012.7800000000001</v>
      </c>
      <c r="H105" s="26"/>
      <c r="I105" s="26"/>
      <c r="J105" s="31"/>
      <c r="K105" s="25"/>
      <c r="L105" s="32"/>
      <c r="M105" s="25"/>
    </row>
    <row r="106" spans="3:13" ht="30.75" customHeight="1">
      <c r="C106" s="118" t="s">
        <v>59</v>
      </c>
      <c r="D106" s="118"/>
      <c r="E106" s="118"/>
      <c r="F106" s="89" t="s">
        <v>16</v>
      </c>
      <c r="G106" s="90">
        <f>P79+N50+K46+L42+O37+P33+M21+O13+O9+P5</f>
        <v>1818.78</v>
      </c>
      <c r="H106" s="26"/>
      <c r="I106" s="26"/>
      <c r="J106" s="31"/>
      <c r="K106" s="25"/>
      <c r="L106" s="32"/>
      <c r="M106" s="25"/>
    </row>
    <row r="107" spans="1:7" ht="24" customHeight="1">
      <c r="A107" s="74"/>
      <c r="B107" s="94"/>
      <c r="C107" s="122" t="s">
        <v>45</v>
      </c>
      <c r="D107" s="122"/>
      <c r="E107" s="122"/>
      <c r="F107" s="122"/>
      <c r="G107" s="122"/>
    </row>
    <row r="108" spans="1:7" ht="27.75" customHeight="1">
      <c r="A108" s="74"/>
      <c r="B108" s="94"/>
      <c r="C108" s="58" t="s">
        <v>61</v>
      </c>
      <c r="D108" s="119" t="s">
        <v>60</v>
      </c>
      <c r="E108" s="119"/>
      <c r="F108" s="58" t="s">
        <v>52</v>
      </c>
      <c r="G108" s="91"/>
    </row>
    <row r="109" spans="1:7" ht="33.75" customHeight="1">
      <c r="A109" s="74"/>
      <c r="B109" s="94"/>
      <c r="C109" s="58">
        <v>1</v>
      </c>
      <c r="D109" s="116" t="s">
        <v>46</v>
      </c>
      <c r="E109" s="116"/>
      <c r="F109" s="58">
        <v>41</v>
      </c>
      <c r="G109" s="91"/>
    </row>
    <row r="110" spans="1:7" ht="29.25" customHeight="1">
      <c r="A110" s="74"/>
      <c r="B110" s="94"/>
      <c r="C110" s="58">
        <v>2</v>
      </c>
      <c r="D110" s="116" t="s">
        <v>18</v>
      </c>
      <c r="E110" s="116"/>
      <c r="F110" s="58">
        <v>111</v>
      </c>
      <c r="G110" s="91"/>
    </row>
    <row r="111" spans="1:7" ht="27.75" customHeight="1">
      <c r="A111" s="74"/>
      <c r="B111" s="94"/>
      <c r="C111" s="58">
        <v>3</v>
      </c>
      <c r="D111" s="116" t="s">
        <v>19</v>
      </c>
      <c r="E111" s="116"/>
      <c r="F111" s="58">
        <v>72</v>
      </c>
      <c r="G111" s="91"/>
    </row>
    <row r="112" spans="1:7" ht="30" customHeight="1">
      <c r="A112" s="74"/>
      <c r="B112" s="94"/>
      <c r="C112" s="58">
        <v>4</v>
      </c>
      <c r="D112" s="116" t="s">
        <v>20</v>
      </c>
      <c r="E112" s="116"/>
      <c r="F112" s="58">
        <v>19</v>
      </c>
      <c r="G112" s="91"/>
    </row>
    <row r="113" spans="1:7" ht="30.75" customHeight="1">
      <c r="A113" s="74"/>
      <c r="B113" s="94"/>
      <c r="C113" s="58">
        <v>5</v>
      </c>
      <c r="D113" s="116" t="s">
        <v>21</v>
      </c>
      <c r="E113" s="116"/>
      <c r="F113" s="58">
        <v>39</v>
      </c>
      <c r="G113" s="91"/>
    </row>
    <row r="114" spans="1:7" ht="32.25" customHeight="1">
      <c r="A114" s="74"/>
      <c r="B114" s="94"/>
      <c r="C114" s="92">
        <v>6</v>
      </c>
      <c r="D114" s="117" t="s">
        <v>22</v>
      </c>
      <c r="E114" s="117"/>
      <c r="F114" s="58">
        <v>507</v>
      </c>
      <c r="G114" s="91"/>
    </row>
    <row r="115" spans="1:7" ht="27.75" customHeight="1">
      <c r="A115" s="74"/>
      <c r="B115" s="94"/>
      <c r="C115" s="58">
        <v>7</v>
      </c>
      <c r="D115" s="116" t="s">
        <v>24</v>
      </c>
      <c r="E115" s="116"/>
      <c r="F115" s="58">
        <v>537</v>
      </c>
      <c r="G115" s="91"/>
    </row>
    <row r="116" spans="1:14" s="10" customFormat="1" ht="18.75">
      <c r="A116" s="74"/>
      <c r="B116" s="94"/>
      <c r="C116" s="36"/>
      <c r="D116" s="56"/>
      <c r="E116" s="35"/>
      <c r="F116" s="35"/>
      <c r="G116" s="37"/>
      <c r="M116" s="41"/>
      <c r="N116" s="43"/>
    </row>
    <row r="117" ht="18.75">
      <c r="C117" s="13"/>
    </row>
  </sheetData>
  <sheetProtection/>
  <mergeCells count="40">
    <mergeCell ref="B94:B96"/>
    <mergeCell ref="B61:B63"/>
    <mergeCell ref="B67:B69"/>
    <mergeCell ref="B72:B74"/>
    <mergeCell ref="B77:B79"/>
    <mergeCell ref="B81:B83"/>
    <mergeCell ref="B86:B88"/>
    <mergeCell ref="B27:B29"/>
    <mergeCell ref="B31:B33"/>
    <mergeCell ref="C105:E105"/>
    <mergeCell ref="B35:B37"/>
    <mergeCell ref="B40:B42"/>
    <mergeCell ref="B44:B46"/>
    <mergeCell ref="B48:B50"/>
    <mergeCell ref="B52:B54"/>
    <mergeCell ref="B56:B58"/>
    <mergeCell ref="B90:B92"/>
    <mergeCell ref="B3:B5"/>
    <mergeCell ref="B7:B9"/>
    <mergeCell ref="B11:B13"/>
    <mergeCell ref="B15:B17"/>
    <mergeCell ref="B19:B21"/>
    <mergeCell ref="B23:B25"/>
    <mergeCell ref="C104:E104"/>
    <mergeCell ref="D108:E108"/>
    <mergeCell ref="C2:D2"/>
    <mergeCell ref="G1:K1"/>
    <mergeCell ref="C107:G107"/>
    <mergeCell ref="C100:E100"/>
    <mergeCell ref="C102:E102"/>
    <mergeCell ref="C101:E101"/>
    <mergeCell ref="D113:E113"/>
    <mergeCell ref="D114:E114"/>
    <mergeCell ref="D115:E115"/>
    <mergeCell ref="D111:E111"/>
    <mergeCell ref="D112:E112"/>
    <mergeCell ref="D109:E109"/>
    <mergeCell ref="D110:E110"/>
    <mergeCell ref="C106:E106"/>
    <mergeCell ref="C103:E10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60" r:id="rId1"/>
  <rowBreaks count="4" manualBreakCount="4">
    <brk id="25" max="15" man="1"/>
    <brk id="50" max="15" man="1"/>
    <brk id="75" max="15" man="1"/>
    <brk id="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Климанова</cp:lastModifiedBy>
  <cp:lastPrinted>2022-11-04T13:07:49Z</cp:lastPrinted>
  <dcterms:created xsi:type="dcterms:W3CDTF">2004-08-23T10:59:39Z</dcterms:created>
  <dcterms:modified xsi:type="dcterms:W3CDTF">2023-10-10T11:14:00Z</dcterms:modified>
  <cp:category/>
  <cp:version/>
  <cp:contentType/>
  <cp:contentStatus/>
</cp:coreProperties>
</file>